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23256" windowHeight="11880" tabRatio="852" activeTab="9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  <sheet name="YIL SONU" sheetId="10" r:id="rId10"/>
  </sheets>
  <definedNames>
    <definedName name="ABCD" localSheetId="6">'2. Sınav'!$E$86</definedName>
    <definedName name="ABCD" localSheetId="7">'3. Sınav'!$E$86</definedName>
    <definedName name="ABCD">'1. Sınav'!$E$86</definedName>
    <definedName name="_xlnm.Print_Area" localSheetId="5">'1. Sınav'!$A$1:$AU$92</definedName>
    <definedName name="_xlnm.Print_Area" localSheetId="6">'2. Sınav'!$A$1:$AU$92</definedName>
    <definedName name="_xlnm.Print_Area" localSheetId="7">'3. Sınav'!$A$1:$AU$92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<sst xmlns="http://schemas.openxmlformats.org/spreadsheetml/2006/main" count="258" uniqueCount="122">
  <si>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</si>
  <si>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</si>
  <si>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</si>
  <si>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</si>
  <si>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</si>
  <si>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</si>
  <si>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</si>
  <si>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</si>
  <si>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</si>
  <si>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</si>
  <si>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</si>
  <si>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</si>
  <si>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</si>
  <si>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</si>
  <si>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</si>
  <si>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</si>
  <si>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</si>
  <si>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</si>
  <si>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</si>
  <si>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</si>
  <si>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</si>
  <si>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</si>
  <si>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</si>
  <si>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</si>
  <si>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</si>
  <si>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</si>
  <si>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</si>
  <si>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</si>
  <si>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</si>
  <si>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</si>
  <si>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</si>
  <si>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</si>
  <si>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</si>
  <si>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</si>
  <si>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</si>
  <si>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</si>
  <si>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</si>
  <si>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</si>
  <si>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</si>
  <si>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</si>
  <si>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</si>
  <si>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</si>
  <si>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</si>
  <si>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</si>
  <si>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</si>
  <si>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</si>
  <si>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</si>
  <si>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</si>
  <si>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</si>
  <si>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</si>
  <si>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</si>
  <si>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</si>
  <si>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</si>
  <si>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</si>
  <si>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</si>
  <si>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</si>
  <si>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</si>
  <si>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</si>
  <si>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</si>
  <si>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</si>
  <si>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</si>
  <si>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</si>
  <si>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</si>
  <si>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</si>
  <si>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</si>
  <si>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</si>
  <si>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</si>
  <si>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</si>
  <si>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</si>
  <si>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</si>
  <si>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</si>
  <si>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</si>
  <si>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</si>
  <si>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</si>
  <si>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</si>
  <si>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</si>
  <si>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</si>
  <si>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</si>
  <si>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</si>
  <si>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</si>
  <si>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</si>
  <si>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</si>
  <si>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</si>
  <si>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</si>
  <si>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</si>
  <si>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</si>
  <si>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</si>
  <si>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3.PER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</si>
  <si>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</si>
  <si>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</si>
  <si>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</si>
  <si>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</si>
  <si>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</si>
  <si>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</si>
  <si>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</si>
  <si>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</si>
  <si>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</si>
  <si>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</si>
  <si>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</si>
  <si>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DERECE</t>
  </si>
  <si>
    <t>SINAV TARİHLERİ</t>
  </si>
  <si>
    <t>AÇIKLAMA:</t>
  </si>
  <si>
    <t>PEKİYİ</t>
  </si>
  <si>
    <t>İYİ</t>
  </si>
  <si>
    <t>ORTA</t>
  </si>
  <si>
    <t>GEÇER</t>
  </si>
  <si>
    <t>GEÇMEZ</t>
  </si>
  <si>
    <t>a</t>
  </si>
  <si>
    <t>b</t>
  </si>
  <si>
    <t>c</t>
  </si>
  <si>
    <t>d</t>
  </si>
  <si>
    <t>2023-2024</t>
  </si>
  <si>
    <t>1.DÖNEM SONU</t>
  </si>
  <si>
    <t>2.DÖNEM SONU</t>
  </si>
  <si>
    <t>1. DÖNEM ORT</t>
  </si>
  <si>
    <t>2.DÖNEM ORT</t>
  </si>
  <si>
    <t>YIL SONU SINIF ORT.</t>
  </si>
  <si>
    <t>YIL SONU NOT ANALİZİ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</si>
  <si>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color indexed="10"/>
        <rFont val="Arial Tur"/>
        <family val="0"/>
      </rPr>
      <t>bir ders için sadece bir sınıfta</t>
    </r>
    <r>
      <rPr>
        <sz val="10"/>
        <color indexed="10"/>
        <rFont val="Arial Tur"/>
        <family val="0"/>
      </rPr>
      <t xml:space="preserve"> </t>
    </r>
    <r>
      <rPr>
        <sz val="10"/>
        <rFont val="Arial Tur"/>
        <family val="0"/>
      </rPr>
      <t xml:space="preserve">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</si>
  <si>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…. / …. / 2023</t>
  </si>
  <si>
    <t>100.YIL MESLEKİ VE TEKNİK ANADOLU LİSESİ</t>
  </si>
  <si>
    <t>Hüseyin LAPANTA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</si>
</sst>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hh\:mm\:ss\ 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</numFmts>
  <fonts count="115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b/>
      <u val="single"/>
      <sz val="10"/>
      <color indexed="10"/>
      <name val="Arial Tur"/>
      <family val="0"/>
    </font>
    <font>
      <sz val="10"/>
      <color indexed="10"/>
      <name val="Arial Tur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7" fillId="20" borderId="5" applyNumberFormat="0" applyAlignment="0" applyProtection="0"/>
    <xf numFmtId="0" fontId="98" fillId="21" borderId="6" applyNumberFormat="0" applyAlignment="0" applyProtection="0"/>
    <xf numFmtId="0" fontId="99" fillId="20" borderId="6" applyNumberFormat="0" applyAlignment="0" applyProtection="0"/>
    <xf numFmtId="0" fontId="100" fillId="22" borderId="7" applyNumberFormat="0" applyAlignment="0" applyProtection="0"/>
    <xf numFmtId="0" fontId="101" fillId="23" borderId="0" applyNumberFormat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64" fillId="0" borderId="0">
      <alignment vertical="top"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7" fillId="42" borderId="16" xfId="0" applyFont="1" applyFill="1" applyBorder="1" applyAlignment="1" applyProtection="1">
      <alignment horizontal="center" vertical="center" wrapText="1" shrinkToFit="1"/>
      <protection locked="0"/>
    </xf>
    <xf numFmtId="0" fontId="107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8" fillId="44" borderId="0" xfId="0" applyNumberFormat="1" applyFont="1" applyFill="1" applyBorder="1" applyAlignment="1" applyProtection="1">
      <alignment horizontal="center" vertical="center" wrapText="1"/>
      <protection/>
    </xf>
    <xf numFmtId="0" fontId="108" fillId="44" borderId="0" xfId="0" applyNumberFormat="1" applyFont="1" applyFill="1" applyBorder="1" applyAlignment="1" applyProtection="1">
      <alignment horizontal="right" vertical="center" wrapText="1"/>
      <protection/>
    </xf>
    <xf numFmtId="0" fontId="109" fillId="44" borderId="0" xfId="0" applyFont="1" applyFill="1" applyBorder="1" applyAlignment="1" applyProtection="1">
      <alignment horizontal="right" vertical="center"/>
      <protection/>
    </xf>
    <xf numFmtId="0" fontId="109" fillId="44" borderId="0" xfId="0" applyFont="1" applyFill="1" applyBorder="1" applyAlignment="1" applyProtection="1">
      <alignment horizontal="center" vertical="center"/>
      <protection/>
    </xf>
    <xf numFmtId="2" fontId="109" fillId="44" borderId="0" xfId="0" applyNumberFormat="1" applyFont="1" applyFill="1" applyBorder="1" applyAlignment="1" applyProtection="1">
      <alignment horizontal="right" vertical="center"/>
      <protection/>
    </xf>
    <xf numFmtId="2" fontId="109" fillId="44" borderId="0" xfId="0" applyNumberFormat="1" applyFont="1" applyFill="1" applyBorder="1" applyAlignment="1" applyProtection="1">
      <alignment horizontal="center" vertical="center"/>
      <protection/>
    </xf>
    <xf numFmtId="0" fontId="107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10" fillId="44" borderId="0" xfId="0" applyFont="1" applyFill="1" applyBorder="1" applyAlignment="1">
      <alignment/>
    </xf>
    <xf numFmtId="0" fontId="111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23" fillId="38" borderId="39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/>
      <protection locked="0"/>
    </xf>
    <xf numFmtId="0" fontId="36" fillId="38" borderId="4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47" borderId="33" xfId="0" applyFont="1" applyFill="1" applyBorder="1" applyAlignment="1" applyProtection="1">
      <alignment horizontal="center" vertical="center" wrapText="1"/>
      <protection/>
    </xf>
    <xf numFmtId="0" fontId="48" fillId="47" borderId="41" xfId="0" applyFont="1" applyFill="1" applyBorder="1" applyAlignment="1" applyProtection="1">
      <alignment horizontal="center" vertical="center"/>
      <protection/>
    </xf>
    <xf numFmtId="0" fontId="48" fillId="47" borderId="42" xfId="0" applyFont="1" applyFill="1" applyBorder="1" applyAlignment="1" applyProtection="1">
      <alignment horizontal="center" vertical="center"/>
      <protection/>
    </xf>
    <xf numFmtId="0" fontId="48" fillId="47" borderId="34" xfId="0" applyFont="1" applyFill="1" applyBorder="1" applyAlignment="1" applyProtection="1">
      <alignment horizontal="center" vertical="center"/>
      <protection/>
    </xf>
    <xf numFmtId="0" fontId="48" fillId="47" borderId="43" xfId="0" applyFont="1" applyFill="1" applyBorder="1" applyAlignment="1" applyProtection="1">
      <alignment horizontal="center" vertical="center"/>
      <protection/>
    </xf>
    <xf numFmtId="0" fontId="48" fillId="47" borderId="44" xfId="0" applyFont="1" applyFill="1" applyBorder="1" applyAlignment="1" applyProtection="1">
      <alignment horizontal="center" vertical="center"/>
      <protection/>
    </xf>
    <xf numFmtId="0" fontId="24" fillId="48" borderId="33" xfId="47" applyFont="1" applyFill="1" applyBorder="1" applyAlignment="1" applyProtection="1">
      <alignment horizontal="center" vertical="center" shrinkToFit="1"/>
      <protection/>
    </xf>
    <xf numFmtId="0" fontId="24" fillId="48" borderId="41" xfId="47" applyFont="1" applyFill="1" applyBorder="1" applyAlignment="1" applyProtection="1">
      <alignment horizontal="center" vertical="center" shrinkToFit="1"/>
      <protection/>
    </xf>
    <xf numFmtId="0" fontId="24" fillId="48" borderId="42" xfId="47" applyFont="1" applyFill="1" applyBorder="1" applyAlignment="1" applyProtection="1">
      <alignment horizontal="center" vertical="center" shrinkToFit="1"/>
      <protection/>
    </xf>
    <xf numFmtId="0" fontId="24" fillId="48" borderId="34" xfId="47" applyFont="1" applyFill="1" applyBorder="1" applyAlignment="1" applyProtection="1">
      <alignment horizontal="center" vertical="center" shrinkToFit="1"/>
      <protection/>
    </xf>
    <xf numFmtId="0" fontId="24" fillId="48" borderId="43" xfId="47" applyFont="1" applyFill="1" applyBorder="1" applyAlignment="1" applyProtection="1">
      <alignment horizontal="center" vertical="center" shrinkToFit="1"/>
      <protection/>
    </xf>
    <xf numFmtId="0" fontId="24" fillId="48" borderId="44" xfId="47" applyFont="1" applyFill="1" applyBorder="1" applyAlignment="1" applyProtection="1">
      <alignment horizontal="center" vertical="center" shrinkToFit="1"/>
      <protection/>
    </xf>
    <xf numFmtId="0" fontId="45" fillId="47" borderId="13" xfId="0" applyFont="1" applyFill="1" applyBorder="1" applyAlignment="1" applyProtection="1">
      <alignment horizontal="center" vertical="center" wrapText="1"/>
      <protection/>
    </xf>
    <xf numFmtId="0" fontId="45" fillId="47" borderId="45" xfId="0" applyFont="1" applyFill="1" applyBorder="1" applyAlignment="1" applyProtection="1">
      <alignment horizontal="center" vertical="center" wrapText="1"/>
      <protection/>
    </xf>
    <xf numFmtId="0" fontId="45" fillId="47" borderId="36" xfId="0" applyFont="1" applyFill="1" applyBorder="1" applyAlignment="1" applyProtection="1">
      <alignment horizontal="center" vertical="center" wrapText="1"/>
      <protection/>
    </xf>
    <xf numFmtId="0" fontId="45" fillId="47" borderId="33" xfId="0" applyFont="1" applyFill="1" applyBorder="1" applyAlignment="1" applyProtection="1">
      <alignment horizontal="center" vertical="center" wrapText="1"/>
      <protection/>
    </xf>
    <xf numFmtId="0" fontId="45" fillId="47" borderId="41" xfId="0" applyFont="1" applyFill="1" applyBorder="1" applyAlignment="1" applyProtection="1">
      <alignment horizontal="center" vertical="center" wrapText="1"/>
      <protection/>
    </xf>
    <xf numFmtId="0" fontId="45" fillId="47" borderId="42" xfId="0" applyFont="1" applyFill="1" applyBorder="1" applyAlignment="1" applyProtection="1">
      <alignment horizontal="center" vertical="center" wrapText="1"/>
      <protection/>
    </xf>
    <xf numFmtId="0" fontId="45" fillId="47" borderId="34" xfId="0" applyFont="1" applyFill="1" applyBorder="1" applyAlignment="1" applyProtection="1">
      <alignment horizontal="center" vertical="center" wrapText="1"/>
      <protection/>
    </xf>
    <xf numFmtId="0" fontId="45" fillId="47" borderId="43" xfId="0" applyFont="1" applyFill="1" applyBorder="1" applyAlignment="1" applyProtection="1">
      <alignment horizontal="center" vertical="center" wrapText="1"/>
      <protection/>
    </xf>
    <xf numFmtId="0" fontId="45" fillId="47" borderId="44" xfId="0" applyFont="1" applyFill="1" applyBorder="1" applyAlignment="1" applyProtection="1">
      <alignment horizontal="center" vertical="center" wrapText="1"/>
      <protection/>
    </xf>
    <xf numFmtId="0" fontId="23" fillId="33" borderId="46" xfId="0" applyFont="1" applyFill="1" applyBorder="1" applyAlignment="1" applyProtection="1">
      <alignment horizontal="center" vertical="center"/>
      <protection/>
    </xf>
    <xf numFmtId="0" fontId="40" fillId="33" borderId="46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41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3" xfId="47" applyFont="1" applyFill="1" applyBorder="1" applyAlignment="1" applyProtection="1">
      <alignment horizontal="center" vertical="center"/>
      <protection/>
    </xf>
    <xf numFmtId="0" fontId="24" fillId="40" borderId="44" xfId="47" applyFont="1" applyFill="1" applyBorder="1" applyAlignment="1" applyProtection="1">
      <alignment horizontal="center" vertical="center"/>
      <protection/>
    </xf>
    <xf numFmtId="0" fontId="41" fillId="49" borderId="47" xfId="47" applyFont="1" applyFill="1" applyBorder="1" applyAlignment="1" applyProtection="1">
      <alignment horizontal="center" vertical="center" wrapText="1"/>
      <protection/>
    </xf>
    <xf numFmtId="0" fontId="41" fillId="49" borderId="48" xfId="47" applyFont="1" applyFill="1" applyBorder="1" applyAlignment="1" applyProtection="1">
      <alignment horizontal="center" vertical="center" wrapText="1"/>
      <protection/>
    </xf>
    <xf numFmtId="0" fontId="41" fillId="49" borderId="39" xfId="47" applyFont="1" applyFill="1" applyBorder="1" applyAlignment="1" applyProtection="1">
      <alignment horizontal="center" vertical="center" wrapText="1"/>
      <protection/>
    </xf>
    <xf numFmtId="0" fontId="41" fillId="49" borderId="27" xfId="47" applyFont="1" applyFill="1" applyBorder="1" applyAlignment="1" applyProtection="1">
      <alignment horizontal="center" vertical="center" wrapText="1"/>
      <protection/>
    </xf>
    <xf numFmtId="0" fontId="41" fillId="49" borderId="32" xfId="47" applyFont="1" applyFill="1" applyBorder="1" applyAlignment="1" applyProtection="1">
      <alignment horizontal="center" vertical="center" wrapText="1"/>
      <protection/>
    </xf>
    <xf numFmtId="0" fontId="41" fillId="49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41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3" xfId="47" applyFont="1" applyFill="1" applyBorder="1" applyAlignment="1" applyProtection="1">
      <alignment horizontal="center" vertical="center" wrapText="1" shrinkToFit="1"/>
      <protection/>
    </xf>
    <xf numFmtId="0" fontId="24" fillId="40" borderId="44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41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3" xfId="47" applyFont="1" applyFill="1" applyBorder="1" applyAlignment="1" applyProtection="1">
      <alignment horizontal="center" vertical="center" wrapText="1"/>
      <protection/>
    </xf>
    <xf numFmtId="0" fontId="24" fillId="40" borderId="44" xfId="47" applyFont="1" applyFill="1" applyBorder="1" applyAlignment="1" applyProtection="1">
      <alignment horizontal="center" vertical="center" wrapText="1"/>
      <protection/>
    </xf>
    <xf numFmtId="0" fontId="41" fillId="50" borderId="33" xfId="47" applyFont="1" applyFill="1" applyBorder="1" applyAlignment="1" applyProtection="1">
      <alignment horizontal="center" vertical="center" wrapText="1"/>
      <protection/>
    </xf>
    <xf numFmtId="0" fontId="41" fillId="50" borderId="41" xfId="47" applyFont="1" applyFill="1" applyBorder="1" applyAlignment="1" applyProtection="1">
      <alignment horizontal="center" vertical="center" wrapText="1"/>
      <protection/>
    </xf>
    <xf numFmtId="0" fontId="41" fillId="50" borderId="42" xfId="47" applyFont="1" applyFill="1" applyBorder="1" applyAlignment="1" applyProtection="1">
      <alignment horizontal="center" vertical="center" wrapText="1"/>
      <protection/>
    </xf>
    <xf numFmtId="0" fontId="41" fillId="50" borderId="34" xfId="47" applyFont="1" applyFill="1" applyBorder="1" applyAlignment="1" applyProtection="1">
      <alignment horizontal="center" vertical="center" wrapText="1"/>
      <protection/>
    </xf>
    <xf numFmtId="0" fontId="41" fillId="50" borderId="43" xfId="47" applyFont="1" applyFill="1" applyBorder="1" applyAlignment="1" applyProtection="1">
      <alignment horizontal="center" vertical="center" wrapText="1"/>
      <protection/>
    </xf>
    <xf numFmtId="0" fontId="41" fillId="50" borderId="44" xfId="47" applyFont="1" applyFill="1" applyBorder="1" applyAlignment="1" applyProtection="1">
      <alignment horizontal="center" vertical="center" wrapText="1"/>
      <protection/>
    </xf>
    <xf numFmtId="0" fontId="112" fillId="51" borderId="47" xfId="47" applyFont="1" applyFill="1" applyBorder="1" applyAlignment="1" applyProtection="1">
      <alignment horizontal="center" vertical="center"/>
      <protection/>
    </xf>
    <xf numFmtId="0" fontId="112" fillId="51" borderId="48" xfId="47" applyFont="1" applyFill="1" applyBorder="1" applyAlignment="1" applyProtection="1">
      <alignment horizontal="center" vertical="center"/>
      <protection/>
    </xf>
    <xf numFmtId="0" fontId="112" fillId="51" borderId="39" xfId="47" applyFont="1" applyFill="1" applyBorder="1" applyAlignment="1" applyProtection="1">
      <alignment horizontal="center" vertical="center"/>
      <protection/>
    </xf>
    <xf numFmtId="0" fontId="112" fillId="51" borderId="27" xfId="47" applyFont="1" applyFill="1" applyBorder="1" applyAlignment="1" applyProtection="1">
      <alignment horizontal="center" vertical="center"/>
      <protection/>
    </xf>
    <xf numFmtId="0" fontId="112" fillId="51" borderId="32" xfId="47" applyFont="1" applyFill="1" applyBorder="1" applyAlignment="1" applyProtection="1">
      <alignment horizontal="center" vertical="center"/>
      <protection/>
    </xf>
    <xf numFmtId="0" fontId="112" fillId="51" borderId="28" xfId="47" applyFont="1" applyFill="1" applyBorder="1" applyAlignment="1" applyProtection="1">
      <alignment horizontal="center" vertical="center"/>
      <protection/>
    </xf>
    <xf numFmtId="0" fontId="51" fillId="52" borderId="47" xfId="47" applyFont="1" applyFill="1" applyBorder="1" applyAlignment="1" applyProtection="1">
      <alignment horizontal="center" vertical="center"/>
      <protection/>
    </xf>
    <xf numFmtId="0" fontId="51" fillId="52" borderId="48" xfId="47" applyFont="1" applyFill="1" applyBorder="1" applyAlignment="1" applyProtection="1">
      <alignment horizontal="center" vertical="center"/>
      <protection/>
    </xf>
    <xf numFmtId="0" fontId="51" fillId="52" borderId="39" xfId="47" applyFont="1" applyFill="1" applyBorder="1" applyAlignment="1" applyProtection="1">
      <alignment horizontal="center" vertical="center"/>
      <protection/>
    </xf>
    <xf numFmtId="0" fontId="51" fillId="52" borderId="27" xfId="47" applyFont="1" applyFill="1" applyBorder="1" applyAlignment="1" applyProtection="1">
      <alignment horizontal="center" vertical="center"/>
      <protection/>
    </xf>
    <xf numFmtId="0" fontId="51" fillId="52" borderId="32" xfId="47" applyFont="1" applyFill="1" applyBorder="1" applyAlignment="1" applyProtection="1">
      <alignment horizontal="center" vertical="center"/>
      <protection/>
    </xf>
    <xf numFmtId="0" fontId="51" fillId="52" borderId="28" xfId="47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9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3" xfId="0" applyFont="1" applyFill="1" applyBorder="1" applyAlignment="1" applyProtection="1">
      <alignment horizontal="center" vertical="center" wrapText="1"/>
      <protection/>
    </xf>
    <xf numFmtId="0" fontId="23" fillId="35" borderId="4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13" fillId="46" borderId="50" xfId="0" applyFont="1" applyFill="1" applyBorder="1" applyAlignment="1">
      <alignment horizontal="center" vertical="center"/>
    </xf>
    <xf numFmtId="0" fontId="113" fillId="46" borderId="51" xfId="0" applyFont="1" applyFill="1" applyBorder="1" applyAlignment="1">
      <alignment horizontal="center" vertical="center"/>
    </xf>
    <xf numFmtId="0" fontId="113" fillId="46" borderId="52" xfId="0" applyFont="1" applyFill="1" applyBorder="1" applyAlignment="1">
      <alignment horizontal="center" vertical="center"/>
    </xf>
    <xf numFmtId="14" fontId="4" fillId="33" borderId="53" xfId="0" applyNumberFormat="1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114" fillId="6" borderId="54" xfId="0" applyFont="1" applyFill="1" applyBorder="1" applyAlignment="1">
      <alignment horizontal="left"/>
    </xf>
    <xf numFmtId="0" fontId="114" fillId="6" borderId="0" xfId="0" applyFont="1" applyFill="1" applyBorder="1" applyAlignment="1">
      <alignment horizontal="left"/>
    </xf>
    <xf numFmtId="0" fontId="114" fillId="6" borderId="55" xfId="0" applyFont="1" applyFill="1" applyBorder="1" applyAlignment="1">
      <alignment horizontal="left"/>
    </xf>
    <xf numFmtId="0" fontId="114" fillId="6" borderId="30" xfId="0" applyFont="1" applyFill="1" applyBorder="1" applyAlignment="1">
      <alignment horizontal="left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31" fillId="35" borderId="47" xfId="0" applyFont="1" applyFill="1" applyBorder="1" applyAlignment="1" applyProtection="1">
      <alignment horizontal="center" vertical="center" wrapText="1" shrinkToFit="1"/>
      <protection/>
    </xf>
    <xf numFmtId="0" fontId="31" fillId="35" borderId="48" xfId="0" applyFont="1" applyFill="1" applyBorder="1" applyAlignment="1" applyProtection="1">
      <alignment horizontal="center" vertical="center" wrapText="1" shrinkToFit="1"/>
      <protection/>
    </xf>
    <xf numFmtId="0" fontId="31" fillId="35" borderId="56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57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4" fillId="0" borderId="48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3" xfId="0" applyFont="1" applyFill="1" applyBorder="1" applyAlignment="1" applyProtection="1">
      <alignment horizontal="center" vertical="center" wrapText="1" shrinkToFit="1"/>
      <protection/>
    </xf>
    <xf numFmtId="0" fontId="45" fillId="54" borderId="44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4" fillId="53" borderId="59" xfId="0" applyFont="1" applyFill="1" applyBorder="1" applyAlignment="1" applyProtection="1">
      <alignment horizontal="center" vertical="center" wrapText="1" shrinkToFit="1"/>
      <protection/>
    </xf>
    <xf numFmtId="0" fontId="14" fillId="53" borderId="60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45" fillId="54" borderId="65" xfId="0" applyFont="1" applyFill="1" applyBorder="1" applyAlignment="1" applyProtection="1">
      <alignment horizontal="center" vertical="center" wrapText="1" shrinkToFit="1"/>
      <protection/>
    </xf>
    <xf numFmtId="0" fontId="45" fillId="54" borderId="66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right" vertical="center" textRotation="90" shrinkToFit="1"/>
      <protection/>
    </xf>
    <xf numFmtId="0" fontId="17" fillId="37" borderId="45" xfId="0" applyFont="1" applyFill="1" applyBorder="1" applyAlignment="1" applyProtection="1">
      <alignment horizontal="right" vertical="center" textRotation="90" shrinkToFit="1"/>
      <protection/>
    </xf>
    <xf numFmtId="0" fontId="17" fillId="37" borderId="36" xfId="0" applyFont="1" applyFill="1" applyBorder="1" applyAlignment="1" applyProtection="1">
      <alignment horizontal="right" vertical="center" textRotation="90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5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5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0" fontId="108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40" xfId="0" applyFont="1" applyFill="1" applyBorder="1" applyAlignment="1" applyProtection="1">
      <alignment horizontal="center" vertical="center" shrinkToFi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40" xfId="0" applyNumberFormat="1" applyFont="1" applyFill="1" applyBorder="1" applyAlignment="1" applyProtection="1">
      <alignment horizontal="center" vertical="center" wrapText="1"/>
      <protection locked="0"/>
    </xf>
    <xf numFmtId="2" fontId="108" fillId="44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41" xfId="0" applyNumberFormat="1" applyFont="1" applyFill="1" applyBorder="1" applyAlignment="1" applyProtection="1">
      <alignment horizontal="center" vertical="center" wrapText="1"/>
      <protection/>
    </xf>
    <xf numFmtId="2" fontId="26" fillId="35" borderId="42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9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40" xfId="0" applyFont="1" applyFill="1" applyBorder="1" applyAlignment="1" applyProtection="1">
      <alignment horizontal="center" vertical="center" shrinkToFit="1"/>
      <protection/>
    </xf>
    <xf numFmtId="0" fontId="21" fillId="38" borderId="47" xfId="0" applyNumberFormat="1" applyFont="1" applyFill="1" applyBorder="1" applyAlignment="1" applyProtection="1">
      <alignment horizontal="center" wrapText="1"/>
      <protection/>
    </xf>
    <xf numFmtId="0" fontId="21" fillId="38" borderId="48" xfId="0" applyNumberFormat="1" applyFont="1" applyFill="1" applyBorder="1" applyAlignment="1" applyProtection="1">
      <alignment horizontal="center" wrapText="1"/>
      <protection/>
    </xf>
    <xf numFmtId="0" fontId="21" fillId="38" borderId="39" xfId="0" applyNumberFormat="1" applyFont="1" applyFill="1" applyBorder="1" applyAlignment="1" applyProtection="1">
      <alignment horizontal="center" wrapText="1"/>
      <protection/>
    </xf>
    <xf numFmtId="14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40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horizontal="center" wrapText="1"/>
      <protection/>
    </xf>
    <xf numFmtId="0" fontId="17" fillId="33" borderId="68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8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4" fontId="7" fillId="55" borderId="69" xfId="0" applyNumberFormat="1" applyFont="1" applyFill="1" applyBorder="1" applyAlignment="1" applyProtection="1">
      <alignment horizontal="center" vertical="center" shrinkToFit="1"/>
      <protection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4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2" xfId="0" applyNumberFormat="1" applyFont="1" applyFill="1" applyBorder="1" applyAlignment="1" applyProtection="1">
      <alignment horizontal="center" textRotation="90" wrapText="1"/>
      <protection/>
    </xf>
    <xf numFmtId="2" fontId="26" fillId="33" borderId="49" xfId="0" applyNumberFormat="1" applyFont="1" applyFill="1" applyBorder="1" applyAlignment="1" applyProtection="1">
      <alignment horizontal="center" textRotation="90" wrapTex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0" fontId="23" fillId="38" borderId="47" xfId="0" applyFont="1" applyFill="1" applyBorder="1" applyAlignment="1" applyProtection="1">
      <alignment horizontal="center" vertical="center"/>
      <protection/>
    </xf>
    <xf numFmtId="0" fontId="23" fillId="38" borderId="48" xfId="0" applyFont="1" applyFill="1" applyBorder="1" applyAlignment="1" applyProtection="1">
      <alignment horizontal="center" vertical="center"/>
      <protection/>
    </xf>
    <xf numFmtId="0" fontId="23" fillId="38" borderId="39" xfId="0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40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/>
      <protection/>
    </xf>
    <xf numFmtId="14" fontId="36" fillId="38" borderId="68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8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5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3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41" xfId="0" applyFont="1" applyFill="1" applyBorder="1" applyAlignment="1" applyProtection="1">
      <alignment horizontal="center" vertical="center"/>
      <protection/>
    </xf>
    <xf numFmtId="0" fontId="37" fillId="33" borderId="42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9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3" xfId="0" applyNumberFormat="1" applyFont="1" applyFill="1" applyBorder="1" applyAlignment="1" applyProtection="1">
      <alignment horizontal="center" vertical="center" shrinkToFit="1"/>
      <protection/>
    </xf>
    <xf numFmtId="0" fontId="38" fillId="33" borderId="44" xfId="0" applyNumberFormat="1" applyFont="1" applyFill="1" applyBorder="1" applyAlignment="1" applyProtection="1">
      <alignment horizontal="center" vertical="center" shrinkToFit="1"/>
      <protection/>
    </xf>
    <xf numFmtId="2" fontId="2" fillId="33" borderId="75" xfId="0" applyNumberFormat="1" applyFont="1" applyFill="1" applyBorder="1" applyAlignment="1" applyProtection="1">
      <alignment horizontal="center" vertical="center" wrapText="1"/>
      <protection/>
    </xf>
    <xf numFmtId="2" fontId="2" fillId="33" borderId="68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7" xfId="0" applyNumberFormat="1" applyFont="1" applyFill="1" applyBorder="1" applyAlignment="1" applyProtection="1">
      <alignment horizontal="center" vertical="center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9675"/>
          <c:w val="0.9757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Sınav'!$F$54:$AS$54</c:f>
              <c:numCache/>
            </c:numRef>
          </c:val>
        </c:ser>
        <c:axId val="15346473"/>
        <c:axId val="3900530"/>
      </c:barChart>
      <c:catAx>
        <c:axId val="1534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6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00530"/>
        <c:crosses val="autoZero"/>
        <c:auto val="1"/>
        <c:lblOffset val="100"/>
        <c:tickLblSkip val="1"/>
        <c:noMultiLvlLbl val="0"/>
      </c:catAx>
      <c:valAx>
        <c:axId val="39005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6473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196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5"/>
          <c:y val="0.1695"/>
          <c:w val="0.19"/>
          <c:h val="0.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Sınav'!$I$90:$I$91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Sınav'!$J$90:$J$91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Sınav'!$K$90:$K$91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25"/>
          <c:y val="0.27425"/>
          <c:w val="0.12725"/>
          <c:h val="0.469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925"/>
          <c:w val="0.883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Sınav'!$D$77:$D$81</c:f>
              <c:strCache/>
            </c:strRef>
          </c:cat>
          <c:val>
            <c:numRef>
              <c:f>'3. Sınav'!$E$77:$E$81</c:f>
              <c:numCache/>
            </c:numRef>
          </c:val>
        </c:ser>
        <c:axId val="35539115"/>
        <c:axId val="51416580"/>
      </c:barChart>
      <c:catAx>
        <c:axId val="35539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416580"/>
        <c:crosses val="autoZero"/>
        <c:auto val="1"/>
        <c:lblOffset val="100"/>
        <c:tickLblSkip val="1"/>
        <c:noMultiLvlLbl val="0"/>
      </c:catAx>
      <c:valAx>
        <c:axId val="5141658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539115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25825"/>
          <c:w val="0.29725"/>
          <c:h val="0.53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Sınav'!$D$77:$D$81</c:f>
              <c:strCache/>
            </c:strRef>
          </c:cat>
          <c:val>
            <c:numRef>
              <c:f>'3. Sınav'!$E$77:$E$81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115"/>
          <c:w val="0.32775"/>
          <c:h val="0.7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6"/>
          <c:w val="0.90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60096037"/>
        <c:axId val="3993422"/>
      </c:barChart>
      <c:catAx>
        <c:axId val="6009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93422"/>
        <c:crosses val="autoZero"/>
        <c:auto val="1"/>
        <c:lblOffset val="100"/>
        <c:tickLblSkip val="1"/>
        <c:noMultiLvlLbl val="0"/>
      </c:catAx>
      <c:valAx>
        <c:axId val="39934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096037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4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16075"/>
          <c:w val="0.20675"/>
          <c:h val="0.68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625"/>
          <c:y val="0.25725"/>
          <c:w val="0.14375"/>
          <c:h val="0.504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"/>
          <c:y val="0.273"/>
          <c:w val="0.25375"/>
          <c:h val="0.5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0325"/>
          <c:w val="0.33425"/>
          <c:h val="0.9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"/>
          <c:w val="0.844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Sonu'!$E$51:$E$55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35940799"/>
        <c:axId val="55031736"/>
      </c:barChart>
      <c:catAx>
        <c:axId val="35940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31736"/>
        <c:crosses val="autoZero"/>
        <c:auto val="1"/>
        <c:lblOffset val="100"/>
        <c:tickLblSkip val="1"/>
        <c:noMultiLvlLbl val="0"/>
      </c:catAx>
      <c:valAx>
        <c:axId val="5503173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940799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20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25"/>
          <c:y val="0.2265"/>
          <c:w val="0.217"/>
          <c:h val="0.5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45"/>
          <c:y val="0.25725"/>
          <c:w val="0.14175"/>
          <c:h val="0.504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25"/>
          <c:y val="0.2985"/>
          <c:w val="0.26025"/>
          <c:h val="0.4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Sonu'!$E$51:$E$55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25"/>
          <c:w val="0.33125"/>
          <c:h val="0.9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196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5"/>
          <c:y val="0.1695"/>
          <c:w val="0.19"/>
          <c:h val="0.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Sınav'!$I$90:$I$91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Sınav'!$J$90:$J$91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Sınav'!$K$90:$K$91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25"/>
          <c:y val="0.27425"/>
          <c:w val="0.12725"/>
          <c:h val="0.469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925"/>
          <c:w val="0.883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Sınav'!$D$77:$D$81</c:f>
              <c:strCache/>
            </c:strRef>
          </c:cat>
          <c:val>
            <c:numRef>
              <c:f>'1. Sınav'!$E$77:$E$81</c:f>
              <c:numCache/>
            </c:numRef>
          </c:val>
        </c:ser>
        <c:axId val="35104771"/>
        <c:axId val="47507484"/>
      </c:barChart>
      <c:catAx>
        <c:axId val="3510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507484"/>
        <c:crosses val="autoZero"/>
        <c:auto val="1"/>
        <c:lblOffset val="100"/>
        <c:tickLblSkip val="1"/>
        <c:noMultiLvlLbl val="0"/>
      </c:catAx>
      <c:valAx>
        <c:axId val="475074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104771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75"/>
          <c:y val="0.25825"/>
          <c:w val="0.295"/>
          <c:h val="0.53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Sınav'!$D$77:$D$81</c:f>
              <c:strCache/>
            </c:strRef>
          </c:cat>
          <c:val>
            <c:numRef>
              <c:f>'1. Sınav'!$E$77:$E$81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1115"/>
          <c:w val="0.3255"/>
          <c:h val="0.7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96"/>
          <c:w val="0.9755"/>
          <c:h val="0.4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Sınav'!$F$54:$AS$54</c:f>
              <c:numCache/>
            </c:numRef>
          </c:val>
        </c:ser>
        <c:axId val="24914173"/>
        <c:axId val="22900966"/>
      </c:barChart>
      <c:catAx>
        <c:axId val="2491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9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900966"/>
        <c:crosses val="autoZero"/>
        <c:auto val="1"/>
        <c:lblOffset val="100"/>
        <c:tickLblSkip val="1"/>
        <c:noMultiLvlLbl val="0"/>
      </c:catAx>
      <c:valAx>
        <c:axId val="229009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4173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196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7"/>
          <c:y val="0.1695"/>
          <c:w val="0.18775"/>
          <c:h val="0.65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Sınav'!$I$90:$I$91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Sınav'!$J$90:$J$91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Sınav'!$K$90:$K$91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25"/>
          <c:y val="0.27425"/>
          <c:w val="0.12725"/>
          <c:h val="0.469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925"/>
          <c:w val="0.883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Sınav'!$D$77:$D$81</c:f>
              <c:strCache/>
            </c:strRef>
          </c:cat>
          <c:val>
            <c:numRef>
              <c:f>'2. Sınav'!$E$77:$E$81</c:f>
              <c:numCache/>
            </c:numRef>
          </c:val>
        </c:ser>
        <c:axId val="4782103"/>
        <c:axId val="43038928"/>
      </c:barChart>
      <c:catAx>
        <c:axId val="478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38928"/>
        <c:crosses val="autoZero"/>
        <c:auto val="1"/>
        <c:lblOffset val="100"/>
        <c:tickLblSkip val="1"/>
        <c:noMultiLvlLbl val="0"/>
      </c:catAx>
      <c:valAx>
        <c:axId val="4303892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8210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25"/>
          <c:y val="0.25825"/>
          <c:w val="0.301"/>
          <c:h val="0.53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Sınav'!$D$77:$D$81</c:f>
              <c:strCache/>
            </c:strRef>
          </c:cat>
          <c:val>
            <c:numRef>
              <c:f>'2. Sınav'!$E$77:$E$81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15"/>
          <c:w val="0.327"/>
          <c:h val="0.7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96"/>
          <c:w val="0.97575"/>
          <c:h val="0.4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Sınav'!$F$54:$AS$54</c:f>
              <c:numCache/>
            </c:numRef>
          </c:val>
        </c:ser>
        <c:axId val="51806033"/>
        <c:axId val="63601114"/>
      </c:barChart>
      <c:catAx>
        <c:axId val="51806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9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601114"/>
        <c:crosses val="autoZero"/>
        <c:auto val="1"/>
        <c:lblOffset val="100"/>
        <c:tickLblSkip val="1"/>
        <c:noMultiLvlLbl val="0"/>
      </c:catAx>
      <c:valAx>
        <c:axId val="63601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06033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38125"/>
          <a:ext cx="1362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161925</xdr:rowOff>
    </xdr:from>
    <xdr:to>
      <xdr:col>11</xdr:col>
      <xdr:colOff>371475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809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28575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95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9525</xdr:colOff>
      <xdr:row>2</xdr:row>
      <xdr:rowOff>9525</xdr:rowOff>
    </xdr:from>
    <xdr:to>
      <xdr:col>46</xdr:col>
      <xdr:colOff>476250</xdr:colOff>
      <xdr:row>3</xdr:row>
      <xdr:rowOff>9525</xdr:rowOff>
    </xdr:to>
    <xdr:pic>
      <xdr:nvPicPr>
        <xdr:cNvPr id="1" name="Resi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523875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9525</xdr:rowOff>
    </xdr:from>
    <xdr:to>
      <xdr:col>47</xdr:col>
      <xdr:colOff>28575</xdr:colOff>
      <xdr:row>72</xdr:row>
      <xdr:rowOff>114300</xdr:rowOff>
    </xdr:to>
    <xdr:graphicFrame>
      <xdr:nvGraphicFramePr>
        <xdr:cNvPr id="2" name="Chart 1"/>
        <xdr:cNvGraphicFramePr/>
      </xdr:nvGraphicFramePr>
      <xdr:xfrm>
        <a:off x="0" y="10868025"/>
        <a:ext cx="112776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86</xdr:row>
      <xdr:rowOff>19050</xdr:rowOff>
    </xdr:from>
    <xdr:to>
      <xdr:col>30</xdr:col>
      <xdr:colOff>142875</xdr:colOff>
      <xdr:row>91</xdr:row>
      <xdr:rowOff>142875</xdr:rowOff>
    </xdr:to>
    <xdr:graphicFrame>
      <xdr:nvGraphicFramePr>
        <xdr:cNvPr id="3" name="Chart 5"/>
        <xdr:cNvGraphicFramePr/>
      </xdr:nvGraphicFramePr>
      <xdr:xfrm>
        <a:off x="3686175" y="15201900"/>
        <a:ext cx="3524250" cy="96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47625</xdr:colOff>
      <xdr:row>75</xdr:row>
      <xdr:rowOff>9525</xdr:rowOff>
    </xdr:from>
    <xdr:to>
      <xdr:col>30</xdr:col>
      <xdr:colOff>142875</xdr:colOff>
      <xdr:row>84</xdr:row>
      <xdr:rowOff>0</xdr:rowOff>
    </xdr:to>
    <xdr:graphicFrame>
      <xdr:nvGraphicFramePr>
        <xdr:cNvPr id="4" name="Chart 11"/>
        <xdr:cNvGraphicFramePr/>
      </xdr:nvGraphicFramePr>
      <xdr:xfrm>
        <a:off x="3686175" y="13344525"/>
        <a:ext cx="3524250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0</xdr:colOff>
      <xdr:row>75</xdr:row>
      <xdr:rowOff>19050</xdr:rowOff>
    </xdr:from>
    <xdr:to>
      <xdr:col>46</xdr:col>
      <xdr:colOff>419100</xdr:colOff>
      <xdr:row>86</xdr:row>
      <xdr:rowOff>19050</xdr:rowOff>
    </xdr:to>
    <xdr:graphicFrame>
      <xdr:nvGraphicFramePr>
        <xdr:cNvPr id="5" name="Chart 12"/>
        <xdr:cNvGraphicFramePr/>
      </xdr:nvGraphicFramePr>
      <xdr:xfrm>
        <a:off x="7448550" y="13354050"/>
        <a:ext cx="373380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47</xdr:col>
      <xdr:colOff>28575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0" y="10982325"/>
        <a:ext cx="112680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86</xdr:row>
      <xdr:rowOff>19050</xdr:rowOff>
    </xdr:from>
    <xdr:to>
      <xdr:col>30</xdr:col>
      <xdr:colOff>142875</xdr:colOff>
      <xdr:row>91</xdr:row>
      <xdr:rowOff>142875</xdr:rowOff>
    </xdr:to>
    <xdr:graphicFrame>
      <xdr:nvGraphicFramePr>
        <xdr:cNvPr id="2" name="Chart 5"/>
        <xdr:cNvGraphicFramePr/>
      </xdr:nvGraphicFramePr>
      <xdr:xfrm>
        <a:off x="3686175" y="15316200"/>
        <a:ext cx="3524250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75</xdr:row>
      <xdr:rowOff>9525</xdr:rowOff>
    </xdr:from>
    <xdr:to>
      <xdr:col>30</xdr:col>
      <xdr:colOff>142875</xdr:colOff>
      <xdr:row>84</xdr:row>
      <xdr:rowOff>0</xdr:rowOff>
    </xdr:to>
    <xdr:graphicFrame>
      <xdr:nvGraphicFramePr>
        <xdr:cNvPr id="3" name="Chart 11"/>
        <xdr:cNvGraphicFramePr/>
      </xdr:nvGraphicFramePr>
      <xdr:xfrm>
        <a:off x="3686175" y="13458825"/>
        <a:ext cx="3524250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75</xdr:row>
      <xdr:rowOff>19050</xdr:rowOff>
    </xdr:from>
    <xdr:to>
      <xdr:col>46</xdr:col>
      <xdr:colOff>419100</xdr:colOff>
      <xdr:row>86</xdr:row>
      <xdr:rowOff>19050</xdr:rowOff>
    </xdr:to>
    <xdr:graphicFrame>
      <xdr:nvGraphicFramePr>
        <xdr:cNvPr id="4" name="Chart 12"/>
        <xdr:cNvGraphicFramePr/>
      </xdr:nvGraphicFramePr>
      <xdr:xfrm>
        <a:off x="7448550" y="13468350"/>
        <a:ext cx="36671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45</xdr:col>
      <xdr:colOff>9525</xdr:colOff>
      <xdr:row>2</xdr:row>
      <xdr:rowOff>9525</xdr:rowOff>
    </xdr:from>
    <xdr:to>
      <xdr:col>46</xdr:col>
      <xdr:colOff>514350</xdr:colOff>
      <xdr:row>2</xdr:row>
      <xdr:rowOff>1066800</xdr:rowOff>
    </xdr:to>
    <xdr:pic>
      <xdr:nvPicPr>
        <xdr:cNvPr id="5" name="Resim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34575" y="523875"/>
          <a:ext cx="1276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47</xdr:col>
      <xdr:colOff>28575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0" y="10972800"/>
        <a:ext cx="112585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86</xdr:row>
      <xdr:rowOff>19050</xdr:rowOff>
    </xdr:from>
    <xdr:to>
      <xdr:col>30</xdr:col>
      <xdr:colOff>142875</xdr:colOff>
      <xdr:row>91</xdr:row>
      <xdr:rowOff>142875</xdr:rowOff>
    </xdr:to>
    <xdr:graphicFrame>
      <xdr:nvGraphicFramePr>
        <xdr:cNvPr id="2" name="Chart 5"/>
        <xdr:cNvGraphicFramePr/>
      </xdr:nvGraphicFramePr>
      <xdr:xfrm>
        <a:off x="3686175" y="15306675"/>
        <a:ext cx="3524250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75</xdr:row>
      <xdr:rowOff>9525</xdr:rowOff>
    </xdr:from>
    <xdr:to>
      <xdr:col>30</xdr:col>
      <xdr:colOff>142875</xdr:colOff>
      <xdr:row>84</xdr:row>
      <xdr:rowOff>0</xdr:rowOff>
    </xdr:to>
    <xdr:graphicFrame>
      <xdr:nvGraphicFramePr>
        <xdr:cNvPr id="3" name="Chart 11"/>
        <xdr:cNvGraphicFramePr/>
      </xdr:nvGraphicFramePr>
      <xdr:xfrm>
        <a:off x="3686175" y="13449300"/>
        <a:ext cx="3524250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75</xdr:row>
      <xdr:rowOff>19050</xdr:rowOff>
    </xdr:from>
    <xdr:to>
      <xdr:col>46</xdr:col>
      <xdr:colOff>409575</xdr:colOff>
      <xdr:row>86</xdr:row>
      <xdr:rowOff>19050</xdr:rowOff>
    </xdr:to>
    <xdr:graphicFrame>
      <xdr:nvGraphicFramePr>
        <xdr:cNvPr id="4" name="Chart 12"/>
        <xdr:cNvGraphicFramePr/>
      </xdr:nvGraphicFramePr>
      <xdr:xfrm>
        <a:off x="7448550" y="13458825"/>
        <a:ext cx="3695700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45</xdr:col>
      <xdr:colOff>0</xdr:colOff>
      <xdr:row>2</xdr:row>
      <xdr:rowOff>9525</xdr:rowOff>
    </xdr:from>
    <xdr:to>
      <xdr:col>46</xdr:col>
      <xdr:colOff>457200</xdr:colOff>
      <xdr:row>2</xdr:row>
      <xdr:rowOff>1076325</xdr:rowOff>
    </xdr:to>
    <xdr:pic>
      <xdr:nvPicPr>
        <xdr:cNvPr id="5" name="Resi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25050" y="523875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0</xdr:row>
      <xdr:rowOff>0</xdr:rowOff>
    </xdr:from>
    <xdr:to>
      <xdr:col>21</xdr:col>
      <xdr:colOff>28575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71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33725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190500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86100" y="12096750"/>
        <a:ext cx="3048000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419100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62700" y="10315575"/>
        <a:ext cx="3219450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17</xdr:col>
      <xdr:colOff>190500</xdr:colOff>
      <xdr:row>0</xdr:row>
      <xdr:rowOff>0</xdr:rowOff>
    </xdr:from>
    <xdr:to>
      <xdr:col>18</xdr:col>
      <xdr:colOff>647700</xdr:colOff>
      <xdr:row>3</xdr:row>
      <xdr:rowOff>219075</xdr:rowOff>
    </xdr:to>
    <xdr:pic>
      <xdr:nvPicPr>
        <xdr:cNvPr id="5" name="Resim 6"/>
        <xdr:cNvPicPr preferRelativeResize="1">
          <a:picLocks noChangeAspect="1"/>
        </xdr:cNvPicPr>
      </xdr:nvPicPr>
      <xdr:blipFill>
        <a:blip r:embed="rId7"/>
        <a:srcRect l="6034" t="4310" r="5172" b="5172"/>
        <a:stretch>
          <a:fillRect/>
        </a:stretch>
      </xdr:blipFill>
      <xdr:spPr>
        <a:xfrm>
          <a:off x="8115300" y="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0</xdr:rowOff>
    </xdr:from>
    <xdr:to>
      <xdr:col>16</xdr:col>
      <xdr:colOff>28575</xdr:colOff>
      <xdr:row>6</xdr:row>
      <xdr:rowOff>28575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3716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50</xdr:row>
      <xdr:rowOff>142875</xdr:rowOff>
    </xdr:from>
    <xdr:to>
      <xdr:col>10</xdr:col>
      <xdr:colOff>0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2333625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10</xdr:col>
      <xdr:colOff>0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86100" y="12096750"/>
        <a:ext cx="23717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50</xdr:row>
      <xdr:rowOff>142875</xdr:rowOff>
    </xdr:from>
    <xdr:to>
      <xdr:col>13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5457825" y="10315575"/>
        <a:ext cx="286702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257175</xdr:colOff>
      <xdr:row>0</xdr:row>
      <xdr:rowOff>0</xdr:rowOff>
    </xdr:from>
    <xdr:to>
      <xdr:col>13</xdr:col>
      <xdr:colOff>342900</xdr:colOff>
      <xdr:row>3</xdr:row>
      <xdr:rowOff>219075</xdr:rowOff>
    </xdr:to>
    <xdr:pic>
      <xdr:nvPicPr>
        <xdr:cNvPr id="5" name="Resim 8"/>
        <xdr:cNvPicPr preferRelativeResize="1">
          <a:picLocks noChangeAspect="1"/>
        </xdr:cNvPicPr>
      </xdr:nvPicPr>
      <xdr:blipFill>
        <a:blip r:embed="rId7"/>
        <a:srcRect l="6034" t="4310" r="5172" b="5172"/>
        <a:stretch>
          <a:fillRect/>
        </a:stretch>
      </xdr:blipFill>
      <xdr:spPr>
        <a:xfrm>
          <a:off x="6553200" y="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10.50390625" style="71" customWidth="1"/>
    <col min="2" max="21" width="4.375" style="71" customWidth="1"/>
    <col min="22" max="16384" width="9.125" style="71" customWidth="1"/>
  </cols>
  <sheetData>
    <row r="1" ht="13.5" thickBot="1"/>
    <row r="2" spans="2:21" s="80" customFormat="1" ht="12" customHeight="1" thickTop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ht="13.5" customHeight="1">
      <c r="A3" s="28"/>
      <c r="B3" s="84"/>
      <c r="C3" s="216" t="s">
        <v>3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8"/>
      <c r="U3" s="85"/>
    </row>
    <row r="4" spans="1:21" ht="18.75" customHeight="1">
      <c r="A4" s="28"/>
      <c r="B4" s="84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  <c r="U4" s="86"/>
    </row>
    <row r="5" spans="1:21" ht="17.25" customHeight="1" thickBot="1">
      <c r="A5" s="28"/>
      <c r="B5" s="87"/>
      <c r="C5" s="237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88"/>
    </row>
    <row r="6" spans="1:21" ht="12" customHeight="1" thickBot="1" thickTop="1">
      <c r="A6" s="28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1:21" ht="12" customHeight="1" thickTop="1">
      <c r="A7" s="28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</row>
    <row r="8" spans="1:21" ht="12" customHeight="1">
      <c r="A8" s="28"/>
      <c r="B8" s="84"/>
      <c r="C8" s="231" t="s">
        <v>82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86"/>
    </row>
    <row r="9" spans="1:21" ht="24" customHeight="1">
      <c r="A9" s="28"/>
      <c r="B9" s="84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6"/>
      <c r="U9" s="86"/>
    </row>
    <row r="10" spans="1:21" ht="12.75">
      <c r="A10" s="28"/>
      <c r="B10" s="84"/>
      <c r="C10" s="95"/>
      <c r="D10" s="95"/>
      <c r="E10" s="95"/>
      <c r="F10" s="96"/>
      <c r="L10" s="97"/>
      <c r="M10" s="97"/>
      <c r="N10" s="97"/>
      <c r="O10" s="97"/>
      <c r="P10" s="97"/>
      <c r="Q10" s="96"/>
      <c r="R10" s="98"/>
      <c r="S10" s="98"/>
      <c r="T10" s="98"/>
      <c r="U10" s="99"/>
    </row>
    <row r="11" spans="1:21" ht="18" customHeight="1">
      <c r="A11" s="28"/>
      <c r="B11" s="84"/>
      <c r="C11" s="263" t="s">
        <v>24</v>
      </c>
      <c r="D11" s="264"/>
      <c r="E11" s="264"/>
      <c r="F11" s="265"/>
      <c r="J11" s="269" t="s">
        <v>5</v>
      </c>
      <c r="K11" s="270"/>
      <c r="L11" s="270"/>
      <c r="M11" s="271"/>
      <c r="N11" s="97"/>
      <c r="O11" s="97"/>
      <c r="P11" s="97"/>
      <c r="Q11" s="245" t="s">
        <v>23</v>
      </c>
      <c r="R11" s="246"/>
      <c r="S11" s="246"/>
      <c r="T11" s="247"/>
      <c r="U11" s="99"/>
    </row>
    <row r="12" spans="1:21" ht="18" customHeight="1">
      <c r="A12" s="28"/>
      <c r="B12" s="84"/>
      <c r="C12" s="266"/>
      <c r="D12" s="267"/>
      <c r="E12" s="267"/>
      <c r="F12" s="268"/>
      <c r="J12" s="272"/>
      <c r="K12" s="273"/>
      <c r="L12" s="273"/>
      <c r="M12" s="274"/>
      <c r="N12" s="97"/>
      <c r="O12" s="97"/>
      <c r="P12" s="97"/>
      <c r="Q12" s="248"/>
      <c r="R12" s="249"/>
      <c r="S12" s="249"/>
      <c r="T12" s="250"/>
      <c r="U12" s="99"/>
    </row>
    <row r="13" spans="2:21" ht="18" customHeight="1" thickBot="1">
      <c r="B13" s="100"/>
      <c r="C13" s="101"/>
      <c r="D13" s="101"/>
      <c r="E13" s="101"/>
      <c r="F13" s="101"/>
      <c r="G13" s="102"/>
      <c r="H13" s="101"/>
      <c r="I13" s="101"/>
      <c r="J13" s="101"/>
      <c r="K13" s="102"/>
      <c r="L13" s="103"/>
      <c r="M13" s="103"/>
      <c r="N13" s="103"/>
      <c r="O13" s="103"/>
      <c r="P13" s="103"/>
      <c r="Q13" s="101"/>
      <c r="R13" s="101"/>
      <c r="S13" s="101"/>
      <c r="T13" s="101"/>
      <c r="U13" s="104"/>
    </row>
    <row r="14" spans="2:21" ht="18" customHeight="1" thickBot="1" thickTop="1">
      <c r="B14" s="96"/>
      <c r="C14" s="105"/>
      <c r="D14" s="105"/>
      <c r="E14" s="105"/>
      <c r="F14" s="105"/>
      <c r="G14" s="96"/>
      <c r="H14" s="105"/>
      <c r="I14" s="105"/>
      <c r="J14" s="105"/>
      <c r="K14" s="96"/>
      <c r="L14" s="97"/>
      <c r="M14" s="97"/>
      <c r="N14" s="97"/>
      <c r="O14" s="97"/>
      <c r="P14" s="97"/>
      <c r="Q14" s="105"/>
      <c r="R14" s="105"/>
      <c r="S14" s="105"/>
      <c r="T14" s="105"/>
      <c r="U14" s="96"/>
    </row>
    <row r="15" spans="2:21" ht="18" customHeight="1" thickTop="1">
      <c r="B15" s="120"/>
      <c r="C15" s="121"/>
      <c r="D15" s="121"/>
      <c r="E15" s="107"/>
      <c r="F15" s="107"/>
      <c r="G15" s="107"/>
      <c r="H15" s="107"/>
      <c r="I15" s="107"/>
      <c r="J15" s="107"/>
      <c r="K15" s="107"/>
      <c r="L15" s="107"/>
      <c r="M15" s="107"/>
      <c r="N15" s="121"/>
      <c r="O15" s="121"/>
      <c r="P15" s="121"/>
      <c r="Q15" s="107"/>
      <c r="R15" s="107"/>
      <c r="S15" s="107"/>
      <c r="T15" s="107"/>
      <c r="U15" s="122"/>
    </row>
    <row r="16" spans="2:21" ht="18" customHeight="1">
      <c r="B16" s="84"/>
      <c r="C16" s="275" t="s">
        <v>100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7"/>
      <c r="U16" s="85"/>
    </row>
    <row r="17" spans="2:21" ht="18" customHeight="1">
      <c r="B17" s="84"/>
      <c r="C17" s="278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80"/>
      <c r="U17" s="85"/>
    </row>
    <row r="18" spans="2:21" ht="18" customHeight="1" thickBot="1">
      <c r="B18" s="87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</row>
    <row r="19" spans="2:21" ht="18" customHeight="1" thickBot="1" thickTop="1">
      <c r="B19" s="96"/>
      <c r="C19" s="105"/>
      <c r="D19" s="105"/>
      <c r="E19" s="105"/>
      <c r="F19" s="105"/>
      <c r="G19" s="96"/>
      <c r="H19" s="105"/>
      <c r="I19" s="105"/>
      <c r="J19" s="105"/>
      <c r="K19" s="96"/>
      <c r="L19" s="97"/>
      <c r="M19" s="97"/>
      <c r="N19" s="97"/>
      <c r="O19" s="97"/>
      <c r="P19" s="97"/>
      <c r="Q19" s="105"/>
      <c r="R19" s="105"/>
      <c r="S19" s="105"/>
      <c r="T19" s="105"/>
      <c r="U19" s="96"/>
    </row>
    <row r="20" spans="1:21" ht="18" customHeight="1" thickTop="1">
      <c r="A20" s="28"/>
      <c r="B20" s="92"/>
      <c r="C20" s="106"/>
      <c r="D20" s="106"/>
      <c r="E20" s="106"/>
      <c r="F20" s="106"/>
      <c r="G20" s="107"/>
      <c r="H20" s="107"/>
      <c r="I20" s="107"/>
      <c r="J20" s="107"/>
      <c r="K20" s="107"/>
      <c r="L20" s="108"/>
      <c r="M20" s="108"/>
      <c r="N20" s="108"/>
      <c r="O20" s="108"/>
      <c r="P20" s="108"/>
      <c r="Q20" s="106"/>
      <c r="R20" s="109"/>
      <c r="S20" s="106"/>
      <c r="T20" s="106"/>
      <c r="U20" s="110"/>
    </row>
    <row r="21" spans="1:21" ht="23.25" customHeight="1">
      <c r="A21" s="28"/>
      <c r="B21" s="111"/>
      <c r="C21" s="228" t="s">
        <v>65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30"/>
      <c r="U21" s="112"/>
    </row>
    <row r="22" spans="1:21" ht="15">
      <c r="A22" s="28"/>
      <c r="B22" s="113"/>
      <c r="C22" s="114"/>
      <c r="D22" s="114"/>
      <c r="E22" s="114"/>
      <c r="F22" s="96"/>
      <c r="G22" s="115"/>
      <c r="H22" s="115"/>
      <c r="I22" s="115"/>
      <c r="J22" s="96"/>
      <c r="K22" s="116"/>
      <c r="L22" s="96"/>
      <c r="M22" s="96"/>
      <c r="N22" s="96"/>
      <c r="O22" s="96"/>
      <c r="P22" s="96"/>
      <c r="Q22" s="96"/>
      <c r="R22" s="96"/>
      <c r="S22" s="96"/>
      <c r="T22" s="96"/>
      <c r="U22" s="99"/>
    </row>
    <row r="23" spans="1:21" ht="18" customHeight="1">
      <c r="A23" s="28"/>
      <c r="B23" s="113"/>
      <c r="C23" s="257" t="s">
        <v>20</v>
      </c>
      <c r="D23" s="258"/>
      <c r="E23" s="258"/>
      <c r="F23" s="259"/>
      <c r="G23" s="115"/>
      <c r="H23" s="115"/>
      <c r="I23" s="115"/>
      <c r="J23" s="251" t="s">
        <v>21</v>
      </c>
      <c r="K23" s="252"/>
      <c r="L23" s="252"/>
      <c r="M23" s="253"/>
      <c r="N23" s="96"/>
      <c r="O23" s="96"/>
      <c r="P23" s="96"/>
      <c r="Q23" s="239" t="s">
        <v>22</v>
      </c>
      <c r="R23" s="240"/>
      <c r="S23" s="240"/>
      <c r="T23" s="241"/>
      <c r="U23" s="99"/>
    </row>
    <row r="24" spans="1:21" ht="18" customHeight="1">
      <c r="A24" s="28"/>
      <c r="B24" s="113"/>
      <c r="C24" s="260"/>
      <c r="D24" s="261"/>
      <c r="E24" s="261"/>
      <c r="F24" s="262"/>
      <c r="G24" s="115"/>
      <c r="H24" s="115"/>
      <c r="I24" s="115"/>
      <c r="J24" s="254"/>
      <c r="K24" s="255"/>
      <c r="L24" s="255"/>
      <c r="M24" s="256"/>
      <c r="N24" s="96"/>
      <c r="O24" s="96"/>
      <c r="P24" s="117"/>
      <c r="Q24" s="242"/>
      <c r="R24" s="243"/>
      <c r="S24" s="243"/>
      <c r="T24" s="244"/>
      <c r="U24" s="99"/>
    </row>
    <row r="25" spans="1:21" ht="16.5" customHeight="1" thickBot="1">
      <c r="A25" s="28"/>
      <c r="B25" s="118"/>
      <c r="C25" s="119"/>
      <c r="D25" s="119"/>
      <c r="E25" s="102"/>
      <c r="F25" s="102"/>
      <c r="G25" s="102"/>
      <c r="H25" s="102"/>
      <c r="I25" s="102"/>
      <c r="J25" s="102"/>
      <c r="K25" s="102"/>
      <c r="L25" s="102"/>
      <c r="M25" s="102"/>
      <c r="N25" s="119"/>
      <c r="O25" s="119"/>
      <c r="P25" s="119"/>
      <c r="Q25" s="102"/>
      <c r="R25" s="102"/>
      <c r="S25" s="102"/>
      <c r="T25" s="102"/>
      <c r="U25" s="104"/>
    </row>
    <row r="26" spans="1:21" ht="16.5" customHeight="1" thickBot="1" thickTop="1">
      <c r="A26" s="28"/>
      <c r="B26" s="117"/>
      <c r="C26" s="117"/>
      <c r="D26" s="117"/>
      <c r="E26" s="96"/>
      <c r="F26" s="96"/>
      <c r="G26" s="96"/>
      <c r="H26" s="96"/>
      <c r="I26" s="96"/>
      <c r="J26" s="96"/>
      <c r="K26" s="96"/>
      <c r="L26" s="96"/>
      <c r="M26" s="96"/>
      <c r="N26" s="117"/>
      <c r="O26" s="117"/>
      <c r="P26" s="117"/>
      <c r="Q26" s="96"/>
      <c r="R26" s="96"/>
      <c r="S26" s="96"/>
      <c r="T26" s="96"/>
      <c r="U26" s="96"/>
    </row>
    <row r="27" spans="1:21" ht="14.25" customHeight="1" thickTop="1">
      <c r="A27" s="28"/>
      <c r="B27" s="120"/>
      <c r="C27" s="121"/>
      <c r="D27" s="121"/>
      <c r="E27" s="107"/>
      <c r="F27" s="107"/>
      <c r="G27" s="107"/>
      <c r="H27" s="107"/>
      <c r="I27" s="107"/>
      <c r="J27" s="107"/>
      <c r="K27" s="107"/>
      <c r="L27" s="107"/>
      <c r="M27" s="107"/>
      <c r="N27" s="121"/>
      <c r="O27" s="121"/>
      <c r="P27" s="121"/>
      <c r="Q27" s="107"/>
      <c r="R27" s="107"/>
      <c r="S27" s="107"/>
      <c r="T27" s="107"/>
      <c r="U27" s="122"/>
    </row>
    <row r="28" spans="1:21" ht="12.75" customHeight="1">
      <c r="A28" s="28"/>
      <c r="B28" s="84"/>
      <c r="C28" s="222" t="s">
        <v>64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4"/>
      <c r="U28" s="85"/>
    </row>
    <row r="29" spans="1:25" ht="12.75" customHeight="1">
      <c r="A29" s="28"/>
      <c r="B29" s="84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7"/>
      <c r="U29" s="85"/>
      <c r="Y29" s="123"/>
    </row>
    <row r="30" spans="1:21" ht="18" customHeight="1" thickBot="1">
      <c r="A30" s="28"/>
      <c r="B30" s="87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</row>
    <row r="31" spans="1:21" ht="14.25" thickBot="1" thickTop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3.5" thickTop="1">
      <c r="A32" s="28"/>
      <c r="B32" s="172" t="s">
        <v>101</v>
      </c>
      <c r="C32" s="167"/>
      <c r="D32" s="167"/>
      <c r="E32" s="210" t="s">
        <v>118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1"/>
    </row>
    <row r="33" spans="1:21" ht="12.75">
      <c r="A33" s="28"/>
      <c r="B33" s="168"/>
      <c r="C33" s="169"/>
      <c r="D33" s="169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3"/>
    </row>
    <row r="34" spans="1:21" ht="12.75">
      <c r="A34" s="28"/>
      <c r="B34" s="168"/>
      <c r="C34" s="169"/>
      <c r="D34" s="169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3"/>
    </row>
    <row r="35" spans="1:21" ht="12.75">
      <c r="A35" s="28"/>
      <c r="B35" s="170"/>
      <c r="C35" s="117"/>
      <c r="D35" s="117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3"/>
    </row>
    <row r="36" spans="1:21" ht="12.75">
      <c r="A36" s="28"/>
      <c r="B36" s="168"/>
      <c r="C36" s="169"/>
      <c r="D36" s="169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3"/>
    </row>
    <row r="37" spans="1:21" ht="12.75">
      <c r="A37" s="28"/>
      <c r="B37" s="168"/>
      <c r="C37" s="169"/>
      <c r="D37" s="169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3"/>
    </row>
    <row r="38" spans="1:21" ht="22.5" customHeight="1">
      <c r="A38" s="28"/>
      <c r="B38" s="168"/>
      <c r="C38" s="169"/>
      <c r="D38" s="169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3"/>
    </row>
    <row r="39" spans="2:21" ht="31.5" customHeight="1" thickBot="1">
      <c r="B39" s="171"/>
      <c r="C39" s="103"/>
      <c r="D39" s="10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5"/>
    </row>
    <row r="40" ht="13.5" thickTop="1"/>
  </sheetData>
  <sheetProtection/>
  <mergeCells count="13"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  <mergeCell ref="Q11:T12"/>
    <mergeCell ref="J23:M24"/>
    <mergeCell ref="C23:F24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P14" sqref="P14"/>
    </sheetView>
  </sheetViews>
  <sheetFormatPr defaultColWidth="9.125" defaultRowHeight="12.75"/>
  <cols>
    <col min="1" max="1" width="5.00390625" style="126" customWidth="1"/>
    <col min="2" max="2" width="6.375" style="126" customWidth="1"/>
    <col min="3" max="3" width="5.875" style="126" customWidth="1"/>
    <col min="4" max="4" width="5.125" style="126" customWidth="1"/>
    <col min="5" max="5" width="3.375" style="126" customWidth="1"/>
    <col min="6" max="6" width="4.00390625" style="126" customWidth="1"/>
    <col min="7" max="7" width="2.625" style="126" customWidth="1"/>
    <col min="8" max="8" width="6.00390625" style="126" customWidth="1"/>
    <col min="9" max="10" width="16.625" style="126" customWidth="1"/>
    <col min="11" max="11" width="11.00390625" style="126" bestFit="1" customWidth="1"/>
    <col min="12" max="12" width="11.00390625" style="126" hidden="1" customWidth="1"/>
    <col min="13" max="13" width="15.875" style="126" customWidth="1"/>
    <col min="14" max="14" width="10.875" style="126" bestFit="1" customWidth="1"/>
    <col min="15" max="16384" width="9.125" style="126" customWidth="1"/>
  </cols>
  <sheetData>
    <row r="1" spans="1:14" ht="22.5" customHeight="1">
      <c r="A1" s="469" t="str">
        <f>'K. Bilgiler'!H14&amp;" EĞİTİM ÖĞRETİM YILI"</f>
        <v>2023-2024 EĞİTİM ÖĞRETİM YILI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/>
    </row>
    <row r="2" spans="1:14" ht="22.5" customHeight="1">
      <c r="A2" s="472" t="str">
        <f>'K. Bilgiler'!H6</f>
        <v>100.YIL MESLEKİ VE TEKNİK ANADOLU LİSESİ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</row>
    <row r="3" spans="1:14" ht="22.5" customHeight="1">
      <c r="A3" s="472" t="str">
        <f>'K. Bilgiler'!H10&amp;" / "&amp;'K. Bilgiler'!H12&amp;" SINIFI "&amp;'K. Bilgiler'!H8&amp;" DERSİ"</f>
        <v> /  SINIFI  DERSİ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4"/>
    </row>
    <row r="4" spans="1:14" ht="22.5" customHeight="1">
      <c r="A4" s="475" t="s">
        <v>117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7"/>
    </row>
    <row r="5" spans="1:14" ht="21" customHeight="1">
      <c r="A5" s="456" t="s">
        <v>54</v>
      </c>
      <c r="B5" s="456" t="s">
        <v>55</v>
      </c>
      <c r="C5" s="456" t="s">
        <v>1</v>
      </c>
      <c r="D5" s="456"/>
      <c r="E5" s="457"/>
      <c r="F5" s="457"/>
      <c r="G5" s="457"/>
      <c r="H5" s="457"/>
      <c r="I5" s="449" t="s">
        <v>112</v>
      </c>
      <c r="J5" s="449" t="s">
        <v>113</v>
      </c>
      <c r="K5" s="447" t="s">
        <v>70</v>
      </c>
      <c r="L5" s="447" t="s">
        <v>25</v>
      </c>
      <c r="M5" s="451" t="s">
        <v>99</v>
      </c>
      <c r="N5" s="480" t="s">
        <v>77</v>
      </c>
    </row>
    <row r="6" spans="1:14" ht="21" customHeight="1">
      <c r="A6" s="457"/>
      <c r="B6" s="457"/>
      <c r="C6" s="457"/>
      <c r="D6" s="457"/>
      <c r="E6" s="457"/>
      <c r="F6" s="457"/>
      <c r="G6" s="457"/>
      <c r="H6" s="457"/>
      <c r="I6" s="450"/>
      <c r="J6" s="450"/>
      <c r="K6" s="447"/>
      <c r="L6" s="448"/>
      <c r="M6" s="452"/>
      <c r="N6" s="480"/>
    </row>
    <row r="7" spans="1:14" ht="15" customHeight="1">
      <c r="A7" s="43">
        <f>'S. Listesi'!E4</f>
        <v>1</v>
      </c>
      <c r="B7" s="44" t="str">
        <f>IF('S. Listesi'!F4=0," ",'S. Listesi'!F4)</f>
        <v> </v>
      </c>
      <c r="C7" s="430" t="str">
        <f>IF('S. Listesi'!G4=0,"  ",'S. Listesi'!G4)</f>
        <v>  </v>
      </c>
      <c r="D7" s="430"/>
      <c r="E7" s="430"/>
      <c r="F7" s="430"/>
      <c r="G7" s="430"/>
      <c r="H7" s="430"/>
      <c r="I7" s="45"/>
      <c r="J7" s="45"/>
      <c r="K7" s="46" t="str">
        <f aca="true" t="shared" si="0" ref="K7:K46">IF(SUM(I7:J7)=0," ",AVERAGE(I7:J7))</f>
        <v> </v>
      </c>
      <c r="L7" s="47" t="str">
        <f>IF(K7=" "," ",IF(K7&gt;=85,5,IF(K7&gt;=70,4,IF(K7&gt;=60,3,IF(K7&gt;=50,2,IF(K7&gt;=0,1,0))))))</f>
        <v> </v>
      </c>
      <c r="M7" s="47" t="str">
        <f>IF(K7=" "," ",IF(K7&gt;=85,"PEKİYİ",IF(K7&gt;=70,"İYİ",IF(K7&gt;=60,"ORTA",IF(K7&gt;=50,"GEÇER","GEÇMEZ")))))</f>
        <v> </v>
      </c>
      <c r="N7" s="127" t="str">
        <f>IF(K7=" "," ",IF(K7&gt;=50,"BAŞARILI","BAŞARISIZ"))</f>
        <v> </v>
      </c>
    </row>
    <row r="8" spans="1:14" ht="15" customHeight="1">
      <c r="A8" s="43">
        <f>'S. Listesi'!E5</f>
        <v>2</v>
      </c>
      <c r="B8" s="44" t="str">
        <f>IF('S. Listesi'!F5=0," ",'S. Listesi'!F5)</f>
        <v> </v>
      </c>
      <c r="C8" s="430" t="str">
        <f>IF('S. Listesi'!G5=0,"  ",'S. Listesi'!G5)</f>
        <v>  </v>
      </c>
      <c r="D8" s="430"/>
      <c r="E8" s="430"/>
      <c r="F8" s="430"/>
      <c r="G8" s="430"/>
      <c r="H8" s="430"/>
      <c r="I8" s="45"/>
      <c r="J8" s="45"/>
      <c r="K8" s="46" t="str">
        <f t="shared" si="0"/>
        <v> </v>
      </c>
      <c r="L8" s="47" t="str">
        <f aca="true" t="shared" si="1" ref="L8:L46">IF(K8=" "," ",IF(K8&gt;=85,5,IF(K8&gt;=70,4,IF(K8&gt;=60,3,IF(K8&gt;=50,2,IF(K8&gt;=0,1,0))))))</f>
        <v> </v>
      </c>
      <c r="M8" s="47" t="str">
        <f aca="true" t="shared" si="2" ref="M8:M18">IF(K8=" "," ",IF(K8&gt;=85,"PEKİYİ",IF(K8&gt;=70,"İYİ",IF(K8&gt;=60,"ORTA",IF(K8&gt;=50,"GEÇER","GEÇMEZ")))))</f>
        <v> </v>
      </c>
      <c r="N8" s="127" t="str">
        <f aca="true" t="shared" si="3" ref="N8:N46">IF(K8=" "," ",IF(K8&gt;=50,"BAŞARILI","BAŞARISIZ"))</f>
        <v> </v>
      </c>
    </row>
    <row r="9" spans="1:14" ht="15" customHeight="1">
      <c r="A9" s="43">
        <f>'S. Listesi'!E6</f>
        <v>3</v>
      </c>
      <c r="B9" s="44" t="str">
        <f>IF('S. Listesi'!F6=0," ",'S. Listesi'!F6)</f>
        <v> </v>
      </c>
      <c r="C9" s="430" t="str">
        <f>IF('S. Listesi'!G6=0,"  ",'S. Listesi'!G6)</f>
        <v>  </v>
      </c>
      <c r="D9" s="430"/>
      <c r="E9" s="430"/>
      <c r="F9" s="430"/>
      <c r="G9" s="430"/>
      <c r="H9" s="430"/>
      <c r="I9" s="45"/>
      <c r="J9" s="45"/>
      <c r="K9" s="46" t="str">
        <f t="shared" si="0"/>
        <v> </v>
      </c>
      <c r="L9" s="47" t="str">
        <f t="shared" si="1"/>
        <v> </v>
      </c>
      <c r="M9" s="47" t="str">
        <f t="shared" si="2"/>
        <v> </v>
      </c>
      <c r="N9" s="127" t="str">
        <f t="shared" si="3"/>
        <v> </v>
      </c>
    </row>
    <row r="10" spans="1:14" ht="15" customHeight="1">
      <c r="A10" s="43">
        <f>'S. Listesi'!E7</f>
        <v>4</v>
      </c>
      <c r="B10" s="44" t="str">
        <f>IF('S. Listesi'!F7=0," ",'S. Listesi'!F7)</f>
        <v> </v>
      </c>
      <c r="C10" s="430" t="str">
        <f>IF('S. Listesi'!G7=0,"  ",'S. Listesi'!G7)</f>
        <v>  </v>
      </c>
      <c r="D10" s="430"/>
      <c r="E10" s="430"/>
      <c r="F10" s="430"/>
      <c r="G10" s="430"/>
      <c r="H10" s="430"/>
      <c r="I10" s="45"/>
      <c r="J10" s="45"/>
      <c r="K10" s="46" t="str">
        <f t="shared" si="0"/>
        <v> </v>
      </c>
      <c r="L10" s="47" t="str">
        <f t="shared" si="1"/>
        <v> </v>
      </c>
      <c r="M10" s="47" t="str">
        <f t="shared" si="2"/>
        <v> </v>
      </c>
      <c r="N10" s="127" t="str">
        <f t="shared" si="3"/>
        <v> </v>
      </c>
    </row>
    <row r="11" spans="1:14" ht="15" customHeight="1">
      <c r="A11" s="43">
        <f>'S. Listesi'!E8</f>
        <v>5</v>
      </c>
      <c r="B11" s="44" t="str">
        <f>IF('S. Listesi'!F8=0," ",'S. Listesi'!F8)</f>
        <v> </v>
      </c>
      <c r="C11" s="430" t="str">
        <f>IF('S. Listesi'!G8=0,"  ",'S. Listesi'!G8)</f>
        <v>  </v>
      </c>
      <c r="D11" s="430"/>
      <c r="E11" s="430"/>
      <c r="F11" s="430"/>
      <c r="G11" s="430"/>
      <c r="H11" s="430"/>
      <c r="I11" s="45"/>
      <c r="J11" s="45"/>
      <c r="K11" s="46" t="str">
        <f t="shared" si="0"/>
        <v> </v>
      </c>
      <c r="L11" s="47" t="str">
        <f t="shared" si="1"/>
        <v> </v>
      </c>
      <c r="M11" s="47" t="str">
        <f t="shared" si="2"/>
        <v> </v>
      </c>
      <c r="N11" s="127" t="str">
        <f t="shared" si="3"/>
        <v> </v>
      </c>
    </row>
    <row r="12" spans="1:14" ht="15" customHeight="1">
      <c r="A12" s="43">
        <f>'S. Listesi'!E9</f>
        <v>6</v>
      </c>
      <c r="B12" s="44" t="str">
        <f>IF('S. Listesi'!F9=0," ",'S. Listesi'!F9)</f>
        <v> </v>
      </c>
      <c r="C12" s="430" t="str">
        <f>IF('S. Listesi'!G9=0,"  ",'S. Listesi'!G9)</f>
        <v>  </v>
      </c>
      <c r="D12" s="430"/>
      <c r="E12" s="430"/>
      <c r="F12" s="430"/>
      <c r="G12" s="430"/>
      <c r="H12" s="430"/>
      <c r="I12" s="45"/>
      <c r="J12" s="45"/>
      <c r="K12" s="46" t="str">
        <f t="shared" si="0"/>
        <v> </v>
      </c>
      <c r="L12" s="47" t="str">
        <f t="shared" si="1"/>
        <v> </v>
      </c>
      <c r="M12" s="47" t="str">
        <f t="shared" si="2"/>
        <v> </v>
      </c>
      <c r="N12" s="127" t="str">
        <f t="shared" si="3"/>
        <v> </v>
      </c>
    </row>
    <row r="13" spans="1:14" ht="15" customHeight="1">
      <c r="A13" s="43">
        <f>'S. Listesi'!E10</f>
        <v>7</v>
      </c>
      <c r="B13" s="44" t="str">
        <f>IF('S. Listesi'!F10=0," ",'S. Listesi'!F10)</f>
        <v> </v>
      </c>
      <c r="C13" s="430" t="str">
        <f>IF('S. Listesi'!G10=0,"  ",'S. Listesi'!G10)</f>
        <v>  </v>
      </c>
      <c r="D13" s="430"/>
      <c r="E13" s="430"/>
      <c r="F13" s="430"/>
      <c r="G13" s="430"/>
      <c r="H13" s="430"/>
      <c r="I13" s="45"/>
      <c r="J13" s="45"/>
      <c r="K13" s="46" t="str">
        <f t="shared" si="0"/>
        <v> </v>
      </c>
      <c r="L13" s="47" t="str">
        <f t="shared" si="1"/>
        <v> </v>
      </c>
      <c r="M13" s="47" t="str">
        <f t="shared" si="2"/>
        <v> </v>
      </c>
      <c r="N13" s="127" t="str">
        <f t="shared" si="3"/>
        <v> </v>
      </c>
    </row>
    <row r="14" spans="1:14" ht="15" customHeight="1">
      <c r="A14" s="43">
        <f>'S. Listesi'!E11</f>
        <v>8</v>
      </c>
      <c r="B14" s="44" t="str">
        <f>IF('S. Listesi'!F11=0," ",'S. Listesi'!F11)</f>
        <v> </v>
      </c>
      <c r="C14" s="430" t="str">
        <f>IF('S. Listesi'!G11=0,"  ",'S. Listesi'!G11)</f>
        <v>  </v>
      </c>
      <c r="D14" s="430"/>
      <c r="E14" s="430"/>
      <c r="F14" s="430"/>
      <c r="G14" s="430"/>
      <c r="H14" s="430"/>
      <c r="I14" s="45"/>
      <c r="J14" s="45"/>
      <c r="K14" s="46" t="str">
        <f t="shared" si="0"/>
        <v> </v>
      </c>
      <c r="L14" s="47" t="str">
        <f t="shared" si="1"/>
        <v> </v>
      </c>
      <c r="M14" s="47" t="str">
        <f t="shared" si="2"/>
        <v> </v>
      </c>
      <c r="N14" s="127" t="str">
        <f t="shared" si="3"/>
        <v> </v>
      </c>
    </row>
    <row r="15" spans="1:14" ht="15" customHeight="1">
      <c r="A15" s="43">
        <f>'S. Listesi'!E12</f>
        <v>9</v>
      </c>
      <c r="B15" s="44" t="str">
        <f>IF('S. Listesi'!F12=0," ",'S. Listesi'!F12)</f>
        <v> </v>
      </c>
      <c r="C15" s="430" t="str">
        <f>IF('S. Listesi'!G12=0,"  ",'S. Listesi'!G12)</f>
        <v>  </v>
      </c>
      <c r="D15" s="430"/>
      <c r="E15" s="430"/>
      <c r="F15" s="430"/>
      <c r="G15" s="430"/>
      <c r="H15" s="430"/>
      <c r="I15" s="45"/>
      <c r="J15" s="45"/>
      <c r="K15" s="46" t="str">
        <f t="shared" si="0"/>
        <v> </v>
      </c>
      <c r="L15" s="47" t="str">
        <f t="shared" si="1"/>
        <v> </v>
      </c>
      <c r="M15" s="47" t="str">
        <f t="shared" si="2"/>
        <v> </v>
      </c>
      <c r="N15" s="127" t="str">
        <f t="shared" si="3"/>
        <v> </v>
      </c>
    </row>
    <row r="16" spans="1:14" ht="15" customHeight="1">
      <c r="A16" s="43">
        <f>'S. Listesi'!E13</f>
        <v>10</v>
      </c>
      <c r="B16" s="44" t="str">
        <f>IF('S. Listesi'!F13=0," ",'S. Listesi'!F13)</f>
        <v> </v>
      </c>
      <c r="C16" s="430" t="str">
        <f>IF('S. Listesi'!G13=0,"  ",'S. Listesi'!G13)</f>
        <v>  </v>
      </c>
      <c r="D16" s="430"/>
      <c r="E16" s="430"/>
      <c r="F16" s="430"/>
      <c r="G16" s="430"/>
      <c r="H16" s="430"/>
      <c r="I16" s="45"/>
      <c r="J16" s="45"/>
      <c r="K16" s="46" t="str">
        <f t="shared" si="0"/>
        <v> </v>
      </c>
      <c r="L16" s="47" t="str">
        <f t="shared" si="1"/>
        <v> </v>
      </c>
      <c r="M16" s="47" t="str">
        <f t="shared" si="2"/>
        <v> </v>
      </c>
      <c r="N16" s="127" t="str">
        <f t="shared" si="3"/>
        <v> </v>
      </c>
    </row>
    <row r="17" spans="1:14" ht="15" customHeight="1">
      <c r="A17" s="43">
        <f>'S. Listesi'!E14</f>
        <v>11</v>
      </c>
      <c r="B17" s="44" t="str">
        <f>IF('S. Listesi'!F14=0," ",'S. Listesi'!F14)</f>
        <v> </v>
      </c>
      <c r="C17" s="430" t="str">
        <f>IF('S. Listesi'!G14=0,"  ",'S. Listesi'!G14)</f>
        <v>  </v>
      </c>
      <c r="D17" s="430"/>
      <c r="E17" s="430"/>
      <c r="F17" s="430"/>
      <c r="G17" s="430"/>
      <c r="H17" s="430"/>
      <c r="I17" s="45"/>
      <c r="J17" s="45"/>
      <c r="K17" s="46" t="str">
        <f t="shared" si="0"/>
        <v> </v>
      </c>
      <c r="L17" s="47" t="str">
        <f t="shared" si="1"/>
        <v> </v>
      </c>
      <c r="M17" s="47" t="str">
        <f t="shared" si="2"/>
        <v> </v>
      </c>
      <c r="N17" s="127" t="str">
        <f t="shared" si="3"/>
        <v> </v>
      </c>
    </row>
    <row r="18" spans="1:14" ht="15" customHeight="1">
      <c r="A18" s="43">
        <f>'S. Listesi'!E15</f>
        <v>12</v>
      </c>
      <c r="B18" s="44" t="str">
        <f>IF('S. Listesi'!F15=0," ",'S. Listesi'!F15)</f>
        <v> </v>
      </c>
      <c r="C18" s="430" t="str">
        <f>IF('S. Listesi'!G15=0,"  ",'S. Listesi'!G15)</f>
        <v>  </v>
      </c>
      <c r="D18" s="430"/>
      <c r="E18" s="430"/>
      <c r="F18" s="430"/>
      <c r="G18" s="430"/>
      <c r="H18" s="430"/>
      <c r="I18" s="45"/>
      <c r="J18" s="45"/>
      <c r="K18" s="46" t="str">
        <f t="shared" si="0"/>
        <v> </v>
      </c>
      <c r="L18" s="47" t="str">
        <f t="shared" si="1"/>
        <v> </v>
      </c>
      <c r="M18" s="47" t="str">
        <f t="shared" si="2"/>
        <v> </v>
      </c>
      <c r="N18" s="127" t="str">
        <f t="shared" si="3"/>
        <v> </v>
      </c>
    </row>
    <row r="19" spans="1:14" ht="15" customHeight="1">
      <c r="A19" s="43">
        <f>'S. Listesi'!E16</f>
        <v>13</v>
      </c>
      <c r="B19" s="44" t="str">
        <f>IF('S. Listesi'!F16=0," ",'S. Listesi'!F16)</f>
        <v> </v>
      </c>
      <c r="C19" s="430" t="str">
        <f>IF('S. Listesi'!G16=0,"  ",'S. Listesi'!G16)</f>
        <v>  </v>
      </c>
      <c r="D19" s="430"/>
      <c r="E19" s="430"/>
      <c r="F19" s="430"/>
      <c r="G19" s="430"/>
      <c r="H19" s="430"/>
      <c r="I19" s="45"/>
      <c r="J19" s="45"/>
      <c r="K19" s="46" t="str">
        <f t="shared" si="0"/>
        <v> </v>
      </c>
      <c r="L19" s="47" t="str">
        <f t="shared" si="1"/>
        <v> </v>
      </c>
      <c r="M19" s="47" t="str">
        <f aca="true" t="shared" si="4" ref="M19:M35">IF(K19=" "," ",IF(K19&gt;84,"PEKİYİ",IF(K19&gt;69,"İYİ",IF(K19&gt;59,"ORTA",IF(K19&gt;49,"GEÇER","GEÇMEZ")))))</f>
        <v> </v>
      </c>
      <c r="N19" s="127" t="str">
        <f t="shared" si="3"/>
        <v> </v>
      </c>
    </row>
    <row r="20" spans="1:14" ht="15" customHeight="1">
      <c r="A20" s="43">
        <f>'S. Listesi'!E17</f>
        <v>14</v>
      </c>
      <c r="B20" s="44" t="str">
        <f>IF('S. Listesi'!F17=0," ",'S. Listesi'!F17)</f>
        <v> </v>
      </c>
      <c r="C20" s="430" t="str">
        <f>IF('S. Listesi'!G17=0,"  ",'S. Listesi'!G17)</f>
        <v>  </v>
      </c>
      <c r="D20" s="430"/>
      <c r="E20" s="430"/>
      <c r="F20" s="430"/>
      <c r="G20" s="430"/>
      <c r="H20" s="430"/>
      <c r="I20" s="45"/>
      <c r="J20" s="45"/>
      <c r="K20" s="46" t="str">
        <f t="shared" si="0"/>
        <v> </v>
      </c>
      <c r="L20" s="47" t="str">
        <f t="shared" si="1"/>
        <v> </v>
      </c>
      <c r="M20" s="47" t="str">
        <f t="shared" si="4"/>
        <v> </v>
      </c>
      <c r="N20" s="127" t="str">
        <f t="shared" si="3"/>
        <v> </v>
      </c>
    </row>
    <row r="21" spans="1:14" ht="15" customHeight="1">
      <c r="A21" s="43">
        <f>'S. Listesi'!E18</f>
        <v>15</v>
      </c>
      <c r="B21" s="44" t="str">
        <f>IF('S. Listesi'!F18=0," ",'S. Listesi'!F18)</f>
        <v> </v>
      </c>
      <c r="C21" s="430" t="str">
        <f>IF('S. Listesi'!G18=0,"  ",'S. Listesi'!G18)</f>
        <v>  </v>
      </c>
      <c r="D21" s="430"/>
      <c r="E21" s="430"/>
      <c r="F21" s="430"/>
      <c r="G21" s="430"/>
      <c r="H21" s="430"/>
      <c r="I21" s="45"/>
      <c r="J21" s="45"/>
      <c r="K21" s="46" t="str">
        <f t="shared" si="0"/>
        <v> </v>
      </c>
      <c r="L21" s="47" t="str">
        <f t="shared" si="1"/>
        <v> </v>
      </c>
      <c r="M21" s="47" t="str">
        <f t="shared" si="4"/>
        <v> </v>
      </c>
      <c r="N21" s="127" t="str">
        <f t="shared" si="3"/>
        <v> </v>
      </c>
    </row>
    <row r="22" spans="1:14" ht="15" customHeight="1">
      <c r="A22" s="43">
        <f>'S. Listesi'!E19</f>
        <v>16</v>
      </c>
      <c r="B22" s="44" t="str">
        <f>IF('S. Listesi'!F19=0," ",'S. Listesi'!F19)</f>
        <v> </v>
      </c>
      <c r="C22" s="430" t="str">
        <f>IF('S. Listesi'!G19=0,"  ",'S. Listesi'!G19)</f>
        <v>  </v>
      </c>
      <c r="D22" s="430"/>
      <c r="E22" s="430"/>
      <c r="F22" s="430"/>
      <c r="G22" s="430"/>
      <c r="H22" s="430"/>
      <c r="I22" s="45"/>
      <c r="J22" s="45"/>
      <c r="K22" s="46" t="str">
        <f t="shared" si="0"/>
        <v> </v>
      </c>
      <c r="L22" s="47" t="str">
        <f t="shared" si="1"/>
        <v> </v>
      </c>
      <c r="M22" s="47" t="str">
        <f t="shared" si="4"/>
        <v> </v>
      </c>
      <c r="N22" s="127" t="str">
        <f t="shared" si="3"/>
        <v> </v>
      </c>
    </row>
    <row r="23" spans="1:14" ht="15" customHeight="1">
      <c r="A23" s="43">
        <f>'S. Listesi'!E20</f>
        <v>17</v>
      </c>
      <c r="B23" s="44" t="str">
        <f>IF('S. Listesi'!F20=0," ",'S. Listesi'!F20)</f>
        <v> </v>
      </c>
      <c r="C23" s="430" t="str">
        <f>IF('S. Listesi'!G20=0,"  ",'S. Listesi'!G20)</f>
        <v>  </v>
      </c>
      <c r="D23" s="430"/>
      <c r="E23" s="430"/>
      <c r="F23" s="430"/>
      <c r="G23" s="430"/>
      <c r="H23" s="430"/>
      <c r="I23" s="45"/>
      <c r="J23" s="45"/>
      <c r="K23" s="46" t="str">
        <f t="shared" si="0"/>
        <v> </v>
      </c>
      <c r="L23" s="47" t="str">
        <f t="shared" si="1"/>
        <v> </v>
      </c>
      <c r="M23" s="47" t="str">
        <f t="shared" si="4"/>
        <v> </v>
      </c>
      <c r="N23" s="127" t="str">
        <f t="shared" si="3"/>
        <v> </v>
      </c>
    </row>
    <row r="24" spans="1:14" ht="15" customHeight="1">
      <c r="A24" s="43">
        <f>'S. Listesi'!E21</f>
        <v>18</v>
      </c>
      <c r="B24" s="44" t="str">
        <f>IF('S. Listesi'!F21=0," ",'S. Listesi'!F21)</f>
        <v> </v>
      </c>
      <c r="C24" s="430" t="str">
        <f>IF('S. Listesi'!G21=0,"  ",'S. Listesi'!G21)</f>
        <v>  </v>
      </c>
      <c r="D24" s="430"/>
      <c r="E24" s="430"/>
      <c r="F24" s="430"/>
      <c r="G24" s="430"/>
      <c r="H24" s="430"/>
      <c r="I24" s="45"/>
      <c r="J24" s="45"/>
      <c r="K24" s="46" t="str">
        <f t="shared" si="0"/>
        <v> </v>
      </c>
      <c r="L24" s="47" t="str">
        <f t="shared" si="1"/>
        <v> </v>
      </c>
      <c r="M24" s="47" t="str">
        <f t="shared" si="4"/>
        <v> </v>
      </c>
      <c r="N24" s="127" t="str">
        <f t="shared" si="3"/>
        <v> </v>
      </c>
    </row>
    <row r="25" spans="1:14" ht="15" customHeight="1">
      <c r="A25" s="43">
        <f>'S. Listesi'!E22</f>
        <v>19</v>
      </c>
      <c r="B25" s="44" t="str">
        <f>IF('S. Listesi'!F22=0," ",'S. Listesi'!F22)</f>
        <v> </v>
      </c>
      <c r="C25" s="430" t="str">
        <f>IF('S. Listesi'!G22=0,"  ",'S. Listesi'!G22)</f>
        <v>  </v>
      </c>
      <c r="D25" s="430"/>
      <c r="E25" s="430"/>
      <c r="F25" s="430"/>
      <c r="G25" s="430"/>
      <c r="H25" s="430"/>
      <c r="I25" s="45"/>
      <c r="J25" s="45"/>
      <c r="K25" s="46" t="str">
        <f t="shared" si="0"/>
        <v> </v>
      </c>
      <c r="L25" s="47" t="str">
        <f t="shared" si="1"/>
        <v> </v>
      </c>
      <c r="M25" s="47" t="str">
        <f t="shared" si="4"/>
        <v> </v>
      </c>
      <c r="N25" s="127" t="str">
        <f t="shared" si="3"/>
        <v> </v>
      </c>
    </row>
    <row r="26" spans="1:14" ht="15" customHeight="1">
      <c r="A26" s="43">
        <f>'S. Listesi'!E23</f>
        <v>20</v>
      </c>
      <c r="B26" s="44" t="str">
        <f>IF('S. Listesi'!F23=0," ",'S. Listesi'!F23)</f>
        <v> </v>
      </c>
      <c r="C26" s="430" t="str">
        <f>IF('S. Listesi'!G23=0,"  ",'S. Listesi'!G23)</f>
        <v>  </v>
      </c>
      <c r="D26" s="430"/>
      <c r="E26" s="430"/>
      <c r="F26" s="430"/>
      <c r="G26" s="430"/>
      <c r="H26" s="430"/>
      <c r="I26" s="45"/>
      <c r="J26" s="45"/>
      <c r="K26" s="46" t="str">
        <f t="shared" si="0"/>
        <v> </v>
      </c>
      <c r="L26" s="47" t="str">
        <f t="shared" si="1"/>
        <v> </v>
      </c>
      <c r="M26" s="47" t="str">
        <f t="shared" si="4"/>
        <v> </v>
      </c>
      <c r="N26" s="127" t="str">
        <f t="shared" si="3"/>
        <v> </v>
      </c>
    </row>
    <row r="27" spans="1:14" ht="15" customHeight="1">
      <c r="A27" s="43">
        <f>'S. Listesi'!E24</f>
        <v>21</v>
      </c>
      <c r="B27" s="44" t="str">
        <f>IF('S. Listesi'!F24=0," ",'S. Listesi'!F24)</f>
        <v> </v>
      </c>
      <c r="C27" s="430" t="str">
        <f>IF('S. Listesi'!G24=0,"  ",'S. Listesi'!G24)</f>
        <v>  </v>
      </c>
      <c r="D27" s="430"/>
      <c r="E27" s="430"/>
      <c r="F27" s="430"/>
      <c r="G27" s="430"/>
      <c r="H27" s="430"/>
      <c r="I27" s="45"/>
      <c r="J27" s="45"/>
      <c r="K27" s="46" t="str">
        <f t="shared" si="0"/>
        <v> </v>
      </c>
      <c r="L27" s="47" t="str">
        <f t="shared" si="1"/>
        <v> </v>
      </c>
      <c r="M27" s="47" t="str">
        <f t="shared" si="4"/>
        <v> </v>
      </c>
      <c r="N27" s="127" t="str">
        <f t="shared" si="3"/>
        <v> </v>
      </c>
    </row>
    <row r="28" spans="1:14" ht="15" customHeight="1">
      <c r="A28" s="43">
        <f>'S. Listesi'!E25</f>
        <v>22</v>
      </c>
      <c r="B28" s="44" t="str">
        <f>IF('S. Listesi'!F25=0," ",'S. Listesi'!F25)</f>
        <v> </v>
      </c>
      <c r="C28" s="430" t="str">
        <f>IF('S. Listesi'!G25=0,"  ",'S. Listesi'!G25)</f>
        <v>  </v>
      </c>
      <c r="D28" s="430"/>
      <c r="E28" s="430"/>
      <c r="F28" s="430"/>
      <c r="G28" s="430"/>
      <c r="H28" s="430"/>
      <c r="I28" s="45"/>
      <c r="J28" s="45"/>
      <c r="K28" s="46" t="str">
        <f t="shared" si="0"/>
        <v> </v>
      </c>
      <c r="L28" s="47" t="str">
        <f t="shared" si="1"/>
        <v> </v>
      </c>
      <c r="M28" s="47" t="str">
        <f t="shared" si="4"/>
        <v> </v>
      </c>
      <c r="N28" s="127" t="str">
        <f t="shared" si="3"/>
        <v> </v>
      </c>
    </row>
    <row r="29" spans="1:14" ht="15" customHeight="1">
      <c r="A29" s="43">
        <f>'S. Listesi'!E26</f>
        <v>23</v>
      </c>
      <c r="B29" s="44" t="str">
        <f>IF('S. Listesi'!F26=0," ",'S. Listesi'!F26)</f>
        <v> </v>
      </c>
      <c r="C29" s="458" t="str">
        <f>IF('S. Listesi'!G26=0,"  ",'S. Listesi'!G26)</f>
        <v>  </v>
      </c>
      <c r="D29" s="459"/>
      <c r="E29" s="459"/>
      <c r="F29" s="459"/>
      <c r="G29" s="459"/>
      <c r="H29" s="459"/>
      <c r="I29" s="45"/>
      <c r="J29" s="45"/>
      <c r="K29" s="46" t="str">
        <f t="shared" si="0"/>
        <v> </v>
      </c>
      <c r="L29" s="47" t="str">
        <f t="shared" si="1"/>
        <v> </v>
      </c>
      <c r="M29" s="47" t="str">
        <f t="shared" si="4"/>
        <v> </v>
      </c>
      <c r="N29" s="127" t="str">
        <f t="shared" si="3"/>
        <v> </v>
      </c>
    </row>
    <row r="30" spans="1:14" ht="15" customHeight="1">
      <c r="A30" s="43">
        <f>'S. Listesi'!E27</f>
        <v>24</v>
      </c>
      <c r="B30" s="44" t="str">
        <f>IF('S. Listesi'!F27=0," ",'S. Listesi'!F27)</f>
        <v> </v>
      </c>
      <c r="C30" s="458" t="str">
        <f>IF('S. Listesi'!G27=0,"  ",'S. Listesi'!G27)</f>
        <v>  </v>
      </c>
      <c r="D30" s="459"/>
      <c r="E30" s="459"/>
      <c r="F30" s="459"/>
      <c r="G30" s="459"/>
      <c r="H30" s="459"/>
      <c r="I30" s="45"/>
      <c r="J30" s="45"/>
      <c r="K30" s="46" t="str">
        <f t="shared" si="0"/>
        <v> </v>
      </c>
      <c r="L30" s="47" t="str">
        <f t="shared" si="1"/>
        <v> </v>
      </c>
      <c r="M30" s="47" t="str">
        <f t="shared" si="4"/>
        <v> </v>
      </c>
      <c r="N30" s="127" t="str">
        <f t="shared" si="3"/>
        <v> </v>
      </c>
    </row>
    <row r="31" spans="1:14" ht="15" customHeight="1">
      <c r="A31" s="43">
        <f>'S. Listesi'!E28</f>
        <v>25</v>
      </c>
      <c r="B31" s="44" t="str">
        <f>IF('S. Listesi'!F28=0," ",'S. Listesi'!F28)</f>
        <v> </v>
      </c>
      <c r="C31" s="458" t="str">
        <f>IF('S. Listesi'!G28=0,"  ",'S. Listesi'!G28)</f>
        <v>  </v>
      </c>
      <c r="D31" s="459"/>
      <c r="E31" s="459"/>
      <c r="F31" s="459"/>
      <c r="G31" s="459"/>
      <c r="H31" s="459"/>
      <c r="I31" s="45"/>
      <c r="J31" s="45"/>
      <c r="K31" s="46" t="str">
        <f t="shared" si="0"/>
        <v> </v>
      </c>
      <c r="L31" s="47" t="str">
        <f t="shared" si="1"/>
        <v> </v>
      </c>
      <c r="M31" s="47" t="str">
        <f t="shared" si="4"/>
        <v> </v>
      </c>
      <c r="N31" s="127" t="str">
        <f t="shared" si="3"/>
        <v> </v>
      </c>
    </row>
    <row r="32" spans="1:14" ht="15" customHeight="1">
      <c r="A32" s="43">
        <f>'S. Listesi'!E29</f>
        <v>26</v>
      </c>
      <c r="B32" s="44" t="str">
        <f>IF('S. Listesi'!F29=0," ",'S. Listesi'!F29)</f>
        <v> </v>
      </c>
      <c r="C32" s="458" t="str">
        <f>IF('S. Listesi'!G29=0,"  ",'S. Listesi'!G29)</f>
        <v>  </v>
      </c>
      <c r="D32" s="459"/>
      <c r="E32" s="459"/>
      <c r="F32" s="459"/>
      <c r="G32" s="459"/>
      <c r="H32" s="459"/>
      <c r="I32" s="45"/>
      <c r="J32" s="45"/>
      <c r="K32" s="46" t="str">
        <f t="shared" si="0"/>
        <v> </v>
      </c>
      <c r="L32" s="47" t="str">
        <f t="shared" si="1"/>
        <v> </v>
      </c>
      <c r="M32" s="47" t="str">
        <f t="shared" si="4"/>
        <v> </v>
      </c>
      <c r="N32" s="127" t="str">
        <f t="shared" si="3"/>
        <v> </v>
      </c>
    </row>
    <row r="33" spans="1:14" ht="15" customHeight="1">
      <c r="A33" s="43">
        <f>'S. Listesi'!E30</f>
        <v>27</v>
      </c>
      <c r="B33" s="44" t="str">
        <f>IF('S. Listesi'!F30=0," ",'S. Listesi'!F30)</f>
        <v> </v>
      </c>
      <c r="C33" s="458" t="str">
        <f>IF('S. Listesi'!G30=0,"  ",'S. Listesi'!G30)</f>
        <v>  </v>
      </c>
      <c r="D33" s="459"/>
      <c r="E33" s="459"/>
      <c r="F33" s="459"/>
      <c r="G33" s="459"/>
      <c r="H33" s="459"/>
      <c r="I33" s="45"/>
      <c r="J33" s="45"/>
      <c r="K33" s="46" t="str">
        <f t="shared" si="0"/>
        <v> </v>
      </c>
      <c r="L33" s="47" t="str">
        <f t="shared" si="1"/>
        <v> </v>
      </c>
      <c r="M33" s="47" t="str">
        <f t="shared" si="4"/>
        <v> </v>
      </c>
      <c r="N33" s="127" t="str">
        <f t="shared" si="3"/>
        <v> </v>
      </c>
    </row>
    <row r="34" spans="1:14" ht="15" customHeight="1">
      <c r="A34" s="43">
        <f>'S. Listesi'!E31</f>
        <v>28</v>
      </c>
      <c r="B34" s="44" t="str">
        <f>IF('S. Listesi'!F31=0," ",'S. Listesi'!F31)</f>
        <v> </v>
      </c>
      <c r="C34" s="458" t="str">
        <f>IF('S. Listesi'!G31=0,"  ",'S. Listesi'!G31)</f>
        <v>  </v>
      </c>
      <c r="D34" s="459"/>
      <c r="E34" s="459"/>
      <c r="F34" s="459"/>
      <c r="G34" s="459"/>
      <c r="H34" s="459"/>
      <c r="I34" s="45"/>
      <c r="J34" s="45"/>
      <c r="K34" s="46" t="str">
        <f t="shared" si="0"/>
        <v> </v>
      </c>
      <c r="L34" s="47" t="str">
        <f t="shared" si="1"/>
        <v> </v>
      </c>
      <c r="M34" s="47" t="str">
        <f t="shared" si="4"/>
        <v> </v>
      </c>
      <c r="N34" s="127" t="str">
        <f t="shared" si="3"/>
        <v> </v>
      </c>
    </row>
    <row r="35" spans="1:14" ht="15" customHeight="1">
      <c r="A35" s="43">
        <f>'S. Listesi'!E32</f>
        <v>29</v>
      </c>
      <c r="B35" s="44" t="str">
        <f>IF('S. Listesi'!F32=0," ",'S. Listesi'!F32)</f>
        <v> </v>
      </c>
      <c r="C35" s="430" t="str">
        <f>IF('S. Listesi'!G32=0,"  ",'S. Listesi'!G32)</f>
        <v>  </v>
      </c>
      <c r="D35" s="430"/>
      <c r="E35" s="430"/>
      <c r="F35" s="430"/>
      <c r="G35" s="430"/>
      <c r="H35" s="430"/>
      <c r="I35" s="45"/>
      <c r="J35" s="45"/>
      <c r="K35" s="46" t="str">
        <f t="shared" si="0"/>
        <v> </v>
      </c>
      <c r="L35" s="47" t="str">
        <f t="shared" si="1"/>
        <v> </v>
      </c>
      <c r="M35" s="47" t="str">
        <f t="shared" si="4"/>
        <v> </v>
      </c>
      <c r="N35" s="127" t="str">
        <f t="shared" si="3"/>
        <v> </v>
      </c>
    </row>
    <row r="36" spans="1:14" ht="15" customHeight="1">
      <c r="A36" s="43">
        <f>'S. Listesi'!E33</f>
        <v>30</v>
      </c>
      <c r="B36" s="44" t="str">
        <f>IF('S. Listesi'!F33=0," ",'S. Listesi'!F33)</f>
        <v> </v>
      </c>
      <c r="C36" s="430" t="str">
        <f>IF('S. Listesi'!G33=0,"  ",'S. Listesi'!G33)</f>
        <v>  </v>
      </c>
      <c r="D36" s="430"/>
      <c r="E36" s="430"/>
      <c r="F36" s="430"/>
      <c r="G36" s="430"/>
      <c r="H36" s="430"/>
      <c r="I36" s="45"/>
      <c r="J36" s="45"/>
      <c r="K36" s="46" t="str">
        <f t="shared" si="0"/>
        <v> </v>
      </c>
      <c r="L36" s="47" t="str">
        <f t="shared" si="1"/>
        <v> </v>
      </c>
      <c r="M36" s="47"/>
      <c r="N36" s="127" t="str">
        <f t="shared" si="3"/>
        <v> </v>
      </c>
    </row>
    <row r="37" spans="1:14" ht="15" customHeight="1">
      <c r="A37" s="43">
        <f>'S. Listesi'!E34</f>
        <v>31</v>
      </c>
      <c r="B37" s="44" t="str">
        <f>IF('S. Listesi'!F34=0," ",'S. Listesi'!F34)</f>
        <v> </v>
      </c>
      <c r="C37" s="430" t="str">
        <f>IF('S. Listesi'!G34=0,"  ",'S. Listesi'!G34)</f>
        <v>  </v>
      </c>
      <c r="D37" s="430"/>
      <c r="E37" s="430"/>
      <c r="F37" s="430"/>
      <c r="G37" s="430"/>
      <c r="H37" s="430"/>
      <c r="I37" s="45"/>
      <c r="J37" s="45"/>
      <c r="K37" s="46" t="str">
        <f t="shared" si="0"/>
        <v> </v>
      </c>
      <c r="L37" s="47" t="str">
        <f t="shared" si="1"/>
        <v> </v>
      </c>
      <c r="M37" s="47"/>
      <c r="N37" s="127" t="str">
        <f t="shared" si="3"/>
        <v> </v>
      </c>
    </row>
    <row r="38" spans="1:14" ht="15" customHeight="1">
      <c r="A38" s="43">
        <f>'S. Listesi'!E35</f>
        <v>32</v>
      </c>
      <c r="B38" s="44" t="str">
        <f>IF('S. Listesi'!F35=0," ",'S. Listesi'!F35)</f>
        <v> </v>
      </c>
      <c r="C38" s="430" t="str">
        <f>IF('S. Listesi'!G35=0,"  ",'S. Listesi'!G35)</f>
        <v>  </v>
      </c>
      <c r="D38" s="430"/>
      <c r="E38" s="430"/>
      <c r="F38" s="430"/>
      <c r="G38" s="430"/>
      <c r="H38" s="430"/>
      <c r="I38" s="45"/>
      <c r="J38" s="45"/>
      <c r="K38" s="46" t="str">
        <f t="shared" si="0"/>
        <v> </v>
      </c>
      <c r="L38" s="47" t="str">
        <f t="shared" si="1"/>
        <v> </v>
      </c>
      <c r="M38" s="47"/>
      <c r="N38" s="127" t="str">
        <f t="shared" si="3"/>
        <v> </v>
      </c>
    </row>
    <row r="39" spans="1:14" ht="15" customHeight="1">
      <c r="A39" s="43">
        <f>'S. Listesi'!E36</f>
        <v>33</v>
      </c>
      <c r="B39" s="44" t="str">
        <f>IF('S. Listesi'!F36=0," ",'S. Listesi'!F36)</f>
        <v> </v>
      </c>
      <c r="C39" s="430" t="str">
        <f>IF('S. Listesi'!G36=0,"  ",'S. Listesi'!G36)</f>
        <v>  </v>
      </c>
      <c r="D39" s="430"/>
      <c r="E39" s="430"/>
      <c r="F39" s="430"/>
      <c r="G39" s="430"/>
      <c r="H39" s="430"/>
      <c r="I39" s="45"/>
      <c r="J39" s="45"/>
      <c r="K39" s="46" t="str">
        <f t="shared" si="0"/>
        <v> </v>
      </c>
      <c r="L39" s="47" t="str">
        <f t="shared" si="1"/>
        <v> </v>
      </c>
      <c r="M39" s="47"/>
      <c r="N39" s="127" t="str">
        <f t="shared" si="3"/>
        <v> </v>
      </c>
    </row>
    <row r="40" spans="1:14" ht="15" customHeight="1">
      <c r="A40" s="43">
        <f>'S. Listesi'!E37</f>
        <v>34</v>
      </c>
      <c r="B40" s="44" t="str">
        <f>IF('S. Listesi'!F37=0," ",'S. Listesi'!F37)</f>
        <v> </v>
      </c>
      <c r="C40" s="430" t="str">
        <f>IF('S. Listesi'!G37=0,"  ",'S. Listesi'!G37)</f>
        <v>  </v>
      </c>
      <c r="D40" s="430"/>
      <c r="E40" s="430"/>
      <c r="F40" s="430"/>
      <c r="G40" s="430"/>
      <c r="H40" s="430"/>
      <c r="I40" s="45"/>
      <c r="J40" s="45"/>
      <c r="K40" s="46" t="str">
        <f t="shared" si="0"/>
        <v> </v>
      </c>
      <c r="L40" s="47" t="str">
        <f t="shared" si="1"/>
        <v> </v>
      </c>
      <c r="M40" s="47"/>
      <c r="N40" s="127" t="str">
        <f t="shared" si="3"/>
        <v> </v>
      </c>
    </row>
    <row r="41" spans="1:14" ht="15" customHeight="1">
      <c r="A41" s="43">
        <f>'S. Listesi'!E38</f>
        <v>35</v>
      </c>
      <c r="B41" s="44"/>
      <c r="C41" s="430"/>
      <c r="D41" s="430"/>
      <c r="E41" s="430"/>
      <c r="F41" s="430"/>
      <c r="G41" s="430"/>
      <c r="H41" s="430"/>
      <c r="I41" s="45"/>
      <c r="J41" s="45"/>
      <c r="K41" s="46" t="str">
        <f t="shared" si="0"/>
        <v> </v>
      </c>
      <c r="L41" s="47" t="str">
        <f t="shared" si="1"/>
        <v> </v>
      </c>
      <c r="M41" s="47"/>
      <c r="N41" s="127" t="str">
        <f t="shared" si="3"/>
        <v> </v>
      </c>
    </row>
    <row r="42" spans="1:14" ht="15" customHeight="1">
      <c r="A42" s="43">
        <f>'S. Listesi'!E39</f>
        <v>36</v>
      </c>
      <c r="B42" s="44"/>
      <c r="C42" s="430"/>
      <c r="D42" s="430"/>
      <c r="E42" s="430"/>
      <c r="F42" s="430"/>
      <c r="G42" s="430"/>
      <c r="H42" s="430"/>
      <c r="I42" s="45"/>
      <c r="J42" s="45"/>
      <c r="K42" s="46" t="str">
        <f t="shared" si="0"/>
        <v> </v>
      </c>
      <c r="L42" s="47" t="str">
        <f t="shared" si="1"/>
        <v> </v>
      </c>
      <c r="M42" s="47"/>
      <c r="N42" s="127" t="str">
        <f t="shared" si="3"/>
        <v> </v>
      </c>
    </row>
    <row r="43" spans="1:14" ht="15" customHeight="1">
      <c r="A43" s="43">
        <f>'S. Listesi'!E40</f>
        <v>37</v>
      </c>
      <c r="B43" s="44"/>
      <c r="C43" s="430"/>
      <c r="D43" s="430"/>
      <c r="E43" s="430"/>
      <c r="F43" s="430"/>
      <c r="G43" s="430"/>
      <c r="H43" s="430"/>
      <c r="I43" s="45"/>
      <c r="J43" s="45"/>
      <c r="K43" s="46" t="str">
        <f t="shared" si="0"/>
        <v> </v>
      </c>
      <c r="L43" s="47" t="str">
        <f t="shared" si="1"/>
        <v> </v>
      </c>
      <c r="M43" s="47"/>
      <c r="N43" s="127" t="str">
        <f t="shared" si="3"/>
        <v> </v>
      </c>
    </row>
    <row r="44" spans="1:14" ht="15" customHeight="1">
      <c r="A44" s="43">
        <f>'S. Listesi'!E41</f>
        <v>38</v>
      </c>
      <c r="B44" s="44"/>
      <c r="C44" s="430"/>
      <c r="D44" s="430"/>
      <c r="E44" s="430"/>
      <c r="F44" s="430"/>
      <c r="G44" s="430"/>
      <c r="H44" s="430"/>
      <c r="I44" s="45"/>
      <c r="J44" s="45"/>
      <c r="K44" s="46" t="str">
        <f t="shared" si="0"/>
        <v> </v>
      </c>
      <c r="L44" s="47" t="str">
        <f t="shared" si="1"/>
        <v> </v>
      </c>
      <c r="M44" s="47"/>
      <c r="N44" s="127" t="str">
        <f t="shared" si="3"/>
        <v> </v>
      </c>
    </row>
    <row r="45" spans="1:14" ht="15" customHeight="1">
      <c r="A45" s="43">
        <f>'S. Listesi'!E42</f>
        <v>39</v>
      </c>
      <c r="B45" s="44"/>
      <c r="C45" s="430"/>
      <c r="D45" s="430"/>
      <c r="E45" s="430"/>
      <c r="F45" s="430"/>
      <c r="G45" s="430"/>
      <c r="H45" s="430"/>
      <c r="I45" s="45"/>
      <c r="J45" s="45"/>
      <c r="K45" s="46" t="str">
        <f t="shared" si="0"/>
        <v> </v>
      </c>
      <c r="L45" s="47" t="str">
        <f t="shared" si="1"/>
        <v> </v>
      </c>
      <c r="M45" s="47"/>
      <c r="N45" s="127" t="str">
        <f t="shared" si="3"/>
        <v> </v>
      </c>
    </row>
    <row r="46" spans="1:14" ht="15" customHeight="1">
      <c r="A46" s="43">
        <v>40</v>
      </c>
      <c r="B46" s="44"/>
      <c r="C46" s="430"/>
      <c r="D46" s="430"/>
      <c r="E46" s="430"/>
      <c r="F46" s="430"/>
      <c r="G46" s="430"/>
      <c r="H46" s="430"/>
      <c r="I46" s="45"/>
      <c r="J46" s="45"/>
      <c r="K46" s="46" t="str">
        <f t="shared" si="0"/>
        <v> </v>
      </c>
      <c r="L46" s="47" t="str">
        <f t="shared" si="1"/>
        <v> </v>
      </c>
      <c r="M46" s="47"/>
      <c r="N46" s="127" t="str">
        <f t="shared" si="3"/>
        <v> </v>
      </c>
    </row>
    <row r="47" spans="1:14" ht="24" customHeight="1">
      <c r="A47" s="465" t="s">
        <v>75</v>
      </c>
      <c r="B47" s="466"/>
      <c r="C47" s="466"/>
      <c r="D47" s="466"/>
      <c r="E47" s="466"/>
      <c r="F47" s="466"/>
      <c r="G47" s="466"/>
      <c r="H47" s="466"/>
      <c r="I47" s="48" t="s">
        <v>114</v>
      </c>
      <c r="J47" s="48" t="s">
        <v>115</v>
      </c>
      <c r="K47" s="151" t="s">
        <v>116</v>
      </c>
      <c r="L47" s="152" t="s">
        <v>71</v>
      </c>
      <c r="M47" s="175"/>
      <c r="N47" s="481"/>
    </row>
    <row r="48" spans="1:14" ht="15" customHeight="1">
      <c r="A48" s="467"/>
      <c r="B48" s="468"/>
      <c r="C48" s="468"/>
      <c r="D48" s="468"/>
      <c r="E48" s="468"/>
      <c r="F48" s="468"/>
      <c r="G48" s="468"/>
      <c r="H48" s="468"/>
      <c r="I48" s="128" t="str">
        <f>IF(SUM(I7:I46)=0," ",AVERAGE(I7:I46))</f>
        <v> </v>
      </c>
      <c r="J48" s="128" t="str">
        <f>IF(SUM(J7:J46)=0," ",AVERAGE(J7:J46))</f>
        <v> </v>
      </c>
      <c r="K48" s="128" t="str">
        <f>IF(SUM(K7:K46)=0," ",AVERAGE(K7:K46))</f>
        <v> </v>
      </c>
      <c r="L48" s="129" t="str">
        <f>IF(SUM(L7:L46)=0," ",AVERAGE(L7:L46))</f>
        <v> </v>
      </c>
      <c r="M48" s="176"/>
      <c r="N48" s="482"/>
    </row>
    <row r="49" ht="15" customHeight="1"/>
    <row r="50" spans="1:14" ht="15" customHeight="1">
      <c r="A50" s="460" t="s">
        <v>76</v>
      </c>
      <c r="B50" s="461"/>
      <c r="C50" s="461"/>
      <c r="D50" s="461"/>
      <c r="E50" s="461"/>
      <c r="F50" s="461"/>
      <c r="G50" s="461"/>
      <c r="H50" s="462"/>
      <c r="I50" s="444" t="s">
        <v>79</v>
      </c>
      <c r="J50" s="445"/>
      <c r="K50" s="443"/>
      <c r="L50" s="443"/>
      <c r="M50" s="443"/>
      <c r="N50" s="443"/>
    </row>
    <row r="51" spans="1:14" ht="15" customHeight="1">
      <c r="A51" s="428" t="s">
        <v>36</v>
      </c>
      <c r="B51" s="336"/>
      <c r="C51" s="429"/>
      <c r="D51" s="174" t="s">
        <v>102</v>
      </c>
      <c r="E51" s="131" t="str">
        <f>IF(COUNTIF(L7:L46," ")=ROWS(L7:L46)," ",COUNTIF(L7:L46,5))</f>
        <v> </v>
      </c>
      <c r="F51" s="132" t="str">
        <f aca="true" t="shared" si="5" ref="F51:F57">IF(E51&lt;&gt;" ","KİŞİ"," ")</f>
        <v> </v>
      </c>
      <c r="G51" s="133" t="str">
        <f aca="true" t="shared" si="6" ref="G51:G56">IF(E51=" "," ","%")</f>
        <v> </v>
      </c>
      <c r="H51" s="134" t="str">
        <f aca="true" t="shared" si="7" ref="H51:H56">IF(E51=" "," ",100*E51/$E$57)</f>
        <v> </v>
      </c>
      <c r="I51" s="444"/>
      <c r="J51" s="445"/>
      <c r="K51" s="443"/>
      <c r="L51" s="443"/>
      <c r="M51" s="443"/>
      <c r="N51" s="443"/>
    </row>
    <row r="52" spans="1:10" ht="15" customHeight="1">
      <c r="A52" s="428" t="s">
        <v>39</v>
      </c>
      <c r="B52" s="336"/>
      <c r="C52" s="429"/>
      <c r="D52" s="174" t="s">
        <v>103</v>
      </c>
      <c r="E52" s="131" t="str">
        <f>IF(COUNTIF(L7:L46," ")=ROWS(L7:L46)," ",COUNTIF(L7:L46,4))</f>
        <v> </v>
      </c>
      <c r="F52" s="132" t="str">
        <f t="shared" si="5"/>
        <v> </v>
      </c>
      <c r="G52" s="133" t="str">
        <f t="shared" si="6"/>
        <v> </v>
      </c>
      <c r="H52" s="134" t="str">
        <f t="shared" si="7"/>
        <v> </v>
      </c>
      <c r="I52" s="463"/>
      <c r="J52" s="463"/>
    </row>
    <row r="53" spans="1:10" ht="15" customHeight="1">
      <c r="A53" s="428" t="s">
        <v>94</v>
      </c>
      <c r="B53" s="336"/>
      <c r="C53" s="429"/>
      <c r="D53" s="174" t="s">
        <v>104</v>
      </c>
      <c r="E53" s="131" t="str">
        <f>IF(COUNTIF(L7:L46," ")=ROWS(L7:L46)," ",COUNTIF(L7:L46,3))</f>
        <v> </v>
      </c>
      <c r="F53" s="132" t="str">
        <f t="shared" si="5"/>
        <v> </v>
      </c>
      <c r="G53" s="133" t="str">
        <f t="shared" si="6"/>
        <v> </v>
      </c>
      <c r="H53" s="134" t="str">
        <f t="shared" si="7"/>
        <v> </v>
      </c>
      <c r="I53" s="463"/>
      <c r="J53" s="463"/>
    </row>
    <row r="54" spans="1:10" ht="15" customHeight="1">
      <c r="A54" s="428" t="s">
        <v>96</v>
      </c>
      <c r="B54" s="336"/>
      <c r="C54" s="429"/>
      <c r="D54" s="174" t="s">
        <v>105</v>
      </c>
      <c r="E54" s="131" t="str">
        <f>IF(COUNTIF(L7:L46," ")=ROWS(L7:L46)," ",COUNTIF(L7:L46,2))</f>
        <v> </v>
      </c>
      <c r="F54" s="132" t="str">
        <f t="shared" si="5"/>
        <v> </v>
      </c>
      <c r="G54" s="133" t="str">
        <f t="shared" si="6"/>
        <v> </v>
      </c>
      <c r="H54" s="134" t="str">
        <f t="shared" si="7"/>
        <v> </v>
      </c>
      <c r="I54" s="463"/>
      <c r="J54" s="463"/>
    </row>
    <row r="55" spans="1:10" ht="15" customHeight="1">
      <c r="A55" s="428" t="s">
        <v>95</v>
      </c>
      <c r="B55" s="336"/>
      <c r="C55" s="429"/>
      <c r="D55" s="174" t="s">
        <v>106</v>
      </c>
      <c r="E55" s="131" t="str">
        <f>IF(COUNTIF(L7:L46," ")=ROWS(L7:L46)," ",COUNTIF(L7:L46,1))</f>
        <v> </v>
      </c>
      <c r="F55" s="132" t="str">
        <f t="shared" si="5"/>
        <v> </v>
      </c>
      <c r="G55" s="133" t="str">
        <f t="shared" si="6"/>
        <v> </v>
      </c>
      <c r="H55" s="134" t="str">
        <f t="shared" si="7"/>
        <v> </v>
      </c>
      <c r="I55" s="463"/>
      <c r="J55" s="463"/>
    </row>
    <row r="56" spans="1:10" ht="15" customHeight="1">
      <c r="A56" s="357"/>
      <c r="B56" s="357"/>
      <c r="C56" s="357"/>
      <c r="D56" s="156"/>
      <c r="E56" s="155" t="str">
        <f>IF(COUNTIF(L7:L46," ")=ROWS(L7:L46)," ",COUNTIF(L7:L46,0))</f>
        <v> </v>
      </c>
      <c r="F56" s="156" t="str">
        <f t="shared" si="5"/>
        <v> </v>
      </c>
      <c r="G56" s="157" t="str">
        <f t="shared" si="6"/>
        <v> </v>
      </c>
      <c r="H56" s="158" t="str">
        <f t="shared" si="7"/>
        <v> </v>
      </c>
      <c r="I56" s="463"/>
      <c r="J56" s="463"/>
    </row>
    <row r="57" spans="1:10" ht="15" customHeight="1">
      <c r="A57" s="460" t="s">
        <v>38</v>
      </c>
      <c r="B57" s="461"/>
      <c r="C57" s="461"/>
      <c r="D57" s="461"/>
      <c r="E57" s="131" t="str">
        <f>IF(SUM(E51:E56)=0," ",SUM(E51:E56))</f>
        <v> </v>
      </c>
      <c r="F57" s="130" t="str">
        <f t="shared" si="5"/>
        <v> </v>
      </c>
      <c r="G57" s="62"/>
      <c r="H57" s="62"/>
      <c r="I57" s="463"/>
      <c r="J57" s="483"/>
    </row>
    <row r="58" ht="15" customHeight="1"/>
    <row r="59" spans="1:5" ht="15" customHeight="1">
      <c r="A59" s="362" t="s">
        <v>41</v>
      </c>
      <c r="B59" s="362"/>
      <c r="C59" s="362"/>
      <c r="D59" s="486" t="str">
        <f>IF(COUNTIF(K7:K46," ")=ROWS(K7:K46)," ",LARGE(K7:K46,1))</f>
        <v> </v>
      </c>
      <c r="E59" s="342"/>
    </row>
    <row r="60" spans="1:10" ht="15" customHeight="1">
      <c r="A60" s="362" t="s">
        <v>42</v>
      </c>
      <c r="B60" s="362"/>
      <c r="C60" s="362"/>
      <c r="D60" s="486" t="str">
        <f>IF(COUNTIF(K7:K46," ")=ROWS(K7:K46)," ",SMALL(K7:K46,1))</f>
        <v> </v>
      </c>
      <c r="E60" s="342"/>
      <c r="I60" s="446" t="s">
        <v>80</v>
      </c>
      <c r="J60" s="446"/>
    </row>
    <row r="61" spans="1:14" ht="26.25" customHeight="1">
      <c r="A61" s="362" t="s">
        <v>78</v>
      </c>
      <c r="B61" s="362"/>
      <c r="C61" s="362"/>
      <c r="D61" s="486" t="str">
        <f>K48</f>
        <v> </v>
      </c>
      <c r="E61" s="342"/>
      <c r="K61" s="207"/>
      <c r="L61" s="425" t="s">
        <v>49</v>
      </c>
      <c r="M61" s="426"/>
      <c r="N61" s="427"/>
    </row>
    <row r="62" spans="11:14" ht="15" customHeight="1">
      <c r="K62" s="208"/>
      <c r="L62" s="435" t="s">
        <v>119</v>
      </c>
      <c r="M62" s="436"/>
      <c r="N62" s="437"/>
    </row>
    <row r="63" spans="1:14" ht="15" customHeight="1">
      <c r="A63" s="484" t="s">
        <v>44</v>
      </c>
      <c r="B63" s="485"/>
      <c r="C63" s="485"/>
      <c r="D63" s="485"/>
      <c r="E63" s="68" t="str">
        <f>IF(COUNTIF(K7:K46," ")=ROWS(K7:K46)," ",SUM(E51:E54))</f>
        <v> </v>
      </c>
      <c r="F63" s="130" t="str">
        <f>IF(E63&lt;&gt;" ","KİŞİ"," ")</f>
        <v> </v>
      </c>
      <c r="G63" s="68" t="str">
        <f>IF(H63=" "," ","%")</f>
        <v> </v>
      </c>
      <c r="H63" s="69" t="str">
        <f>IF(E63=" "," ",100*E63/E57)</f>
        <v> </v>
      </c>
      <c r="I63" s="478"/>
      <c r="J63" s="478"/>
      <c r="K63" s="209"/>
      <c r="L63" s="438" t="str">
        <f>'K. Bilgiler'!H22</f>
        <v>Hüseyin LAPANTA</v>
      </c>
      <c r="M63" s="439"/>
      <c r="N63" s="440"/>
    </row>
    <row r="64" spans="1:14" ht="15" customHeight="1">
      <c r="A64" s="484" t="s">
        <v>45</v>
      </c>
      <c r="B64" s="485"/>
      <c r="C64" s="485"/>
      <c r="D64" s="485"/>
      <c r="E64" s="68" t="str">
        <f>IF(COUNTIF(K7:K46," ")=ROWS(K7:K46)," ",SUM(E55:E56))</f>
        <v> </v>
      </c>
      <c r="F64" s="130" t="str">
        <f>IF(E64&lt;&gt;" ","KİŞİ"," ")</f>
        <v> </v>
      </c>
      <c r="G64" s="68" t="str">
        <f>IF(H64=" "," ","%")</f>
        <v> </v>
      </c>
      <c r="H64" s="69" t="str">
        <f>IF(E64=" "," ",100*E64/E57)</f>
        <v> </v>
      </c>
      <c r="I64" s="478"/>
      <c r="J64" s="478"/>
      <c r="K64" s="432"/>
      <c r="L64" s="438" t="s">
        <v>50</v>
      </c>
      <c r="M64" s="439"/>
      <c r="N64" s="440"/>
    </row>
    <row r="65" spans="11:14" ht="15" customHeight="1">
      <c r="K65" s="434"/>
      <c r="L65" s="137"/>
      <c r="M65" s="177"/>
      <c r="N65" s="138"/>
    </row>
    <row r="74" spans="15:16" ht="12.75">
      <c r="O74" s="139"/>
      <c r="P74" s="139"/>
    </row>
  </sheetData>
  <sheetProtection/>
  <mergeCells count="87">
    <mergeCell ref="A64:D64"/>
    <mergeCell ref="I64:J64"/>
    <mergeCell ref="K64:K65"/>
    <mergeCell ref="L64:N64"/>
    <mergeCell ref="L61:N61"/>
    <mergeCell ref="L62:N62"/>
    <mergeCell ref="A63:D63"/>
    <mergeCell ref="I63:J63"/>
    <mergeCell ref="A59:C59"/>
    <mergeCell ref="D59:E59"/>
    <mergeCell ref="L63:N63"/>
    <mergeCell ref="A60:C60"/>
    <mergeCell ref="D60:E60"/>
    <mergeCell ref="I60:J60"/>
    <mergeCell ref="A61:C61"/>
    <mergeCell ref="D61:E61"/>
    <mergeCell ref="A55:C55"/>
    <mergeCell ref="I55:J55"/>
    <mergeCell ref="A56:C56"/>
    <mergeCell ref="I56:J56"/>
    <mergeCell ref="A57:D57"/>
    <mergeCell ref="I57:J57"/>
    <mergeCell ref="A52:C52"/>
    <mergeCell ref="I52:J52"/>
    <mergeCell ref="A53:C53"/>
    <mergeCell ref="I53:J53"/>
    <mergeCell ref="A54:C54"/>
    <mergeCell ref="I54:J54"/>
    <mergeCell ref="C46:H46"/>
    <mergeCell ref="A47:H48"/>
    <mergeCell ref="N47:N48"/>
    <mergeCell ref="A50:H50"/>
    <mergeCell ref="I50:J51"/>
    <mergeCell ref="K50:N51"/>
    <mergeCell ref="A51:C51"/>
    <mergeCell ref="C40:H40"/>
    <mergeCell ref="C41:H41"/>
    <mergeCell ref="C42:H42"/>
    <mergeCell ref="C43:H43"/>
    <mergeCell ref="C44:H44"/>
    <mergeCell ref="C45:H45"/>
    <mergeCell ref="C34:H34"/>
    <mergeCell ref="C35:H35"/>
    <mergeCell ref="C36:H36"/>
    <mergeCell ref="C37:H37"/>
    <mergeCell ref="C38:H38"/>
    <mergeCell ref="C39:H39"/>
    <mergeCell ref="C28:H28"/>
    <mergeCell ref="C29:H29"/>
    <mergeCell ref="C30:H30"/>
    <mergeCell ref="C31:H31"/>
    <mergeCell ref="C32:H32"/>
    <mergeCell ref="C33:H33"/>
    <mergeCell ref="C22:H22"/>
    <mergeCell ref="C23:H23"/>
    <mergeCell ref="C24:H24"/>
    <mergeCell ref="C25:H25"/>
    <mergeCell ref="C26:H26"/>
    <mergeCell ref="C27:H27"/>
    <mergeCell ref="C16:H16"/>
    <mergeCell ref="C17:H17"/>
    <mergeCell ref="C18:H18"/>
    <mergeCell ref="C19:H19"/>
    <mergeCell ref="C20:H20"/>
    <mergeCell ref="C21:H21"/>
    <mergeCell ref="C10:H10"/>
    <mergeCell ref="C11:H11"/>
    <mergeCell ref="C12:H12"/>
    <mergeCell ref="C13:H13"/>
    <mergeCell ref="C14:H14"/>
    <mergeCell ref="C15:H15"/>
    <mergeCell ref="C7:H7"/>
    <mergeCell ref="C8:H8"/>
    <mergeCell ref="C9:H9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H6"/>
    <mergeCell ref="I5:I6"/>
    <mergeCell ref="M5:M6"/>
    <mergeCell ref="N5:N6"/>
  </mergeCells>
  <conditionalFormatting sqref="A20:I20 K20">
    <cfRule type="expression" priority="1" dxfId="0" stopIfTrue="1">
      <formula>$N$20="BAŞARISIZ"</formula>
    </cfRule>
  </conditionalFormatting>
  <conditionalFormatting sqref="J8:J46 A7:N7 L8:N46">
    <cfRule type="expression" priority="2" dxfId="0" stopIfTrue="1">
      <formula>$N$7="BAŞARISIZ"</formula>
    </cfRule>
  </conditionalFormatting>
  <conditionalFormatting sqref="A8:I8 K8">
    <cfRule type="expression" priority="3" dxfId="0" stopIfTrue="1">
      <formula>$N$8="BAŞARISIZ"</formula>
    </cfRule>
  </conditionalFormatting>
  <conditionalFormatting sqref="A9:I9 K9">
    <cfRule type="expression" priority="4" dxfId="0" stopIfTrue="1">
      <formula>$N$9="BAŞARISIZ"</formula>
    </cfRule>
  </conditionalFormatting>
  <conditionalFormatting sqref="A10:I10 K10">
    <cfRule type="expression" priority="5" dxfId="0" stopIfTrue="1">
      <formula>$N$10="BAŞARISIZ"</formula>
    </cfRule>
  </conditionalFormatting>
  <conditionalFormatting sqref="A11:I11 K11">
    <cfRule type="expression" priority="6" dxfId="0" stopIfTrue="1">
      <formula>$N$11="BAŞARISIZ"</formula>
    </cfRule>
  </conditionalFormatting>
  <conditionalFormatting sqref="A12:I12 K12">
    <cfRule type="expression" priority="7" dxfId="0" stopIfTrue="1">
      <formula>$N$12="BAŞARISIZ"</formula>
    </cfRule>
  </conditionalFormatting>
  <conditionalFormatting sqref="A13:I13 K13">
    <cfRule type="expression" priority="8" dxfId="0" stopIfTrue="1">
      <formula>$N$13="BAŞARISIZ"</formula>
    </cfRule>
  </conditionalFormatting>
  <conditionalFormatting sqref="A14:I14 K14">
    <cfRule type="expression" priority="9" dxfId="0" stopIfTrue="1">
      <formula>$N$14="BAŞARISIZ"</formula>
    </cfRule>
  </conditionalFormatting>
  <conditionalFormatting sqref="A15:I15 K15">
    <cfRule type="expression" priority="10" dxfId="0" stopIfTrue="1">
      <formula>$N$15="BAŞARISIZ"</formula>
    </cfRule>
  </conditionalFormatting>
  <conditionalFormatting sqref="A16:I16 K16">
    <cfRule type="expression" priority="11" dxfId="0" stopIfTrue="1">
      <formula>$N$16="BAŞARISIZ"</formula>
    </cfRule>
  </conditionalFormatting>
  <conditionalFormatting sqref="A17:I17 K17">
    <cfRule type="expression" priority="12" dxfId="0" stopIfTrue="1">
      <formula>$N$17="BAŞARISIZ"</formula>
    </cfRule>
  </conditionalFormatting>
  <conditionalFormatting sqref="A18:I18 K18">
    <cfRule type="expression" priority="13" dxfId="0" stopIfTrue="1">
      <formula>$N$18="BAŞARISIZ"</formula>
    </cfRule>
  </conditionalFormatting>
  <conditionalFormatting sqref="A19:I19 K19">
    <cfRule type="expression" priority="14" dxfId="0" stopIfTrue="1">
      <formula>$N$19="BAŞARISIZ"</formula>
    </cfRule>
  </conditionalFormatting>
  <conditionalFormatting sqref="A21:I21 K21">
    <cfRule type="expression" priority="15" dxfId="0" stopIfTrue="1">
      <formula>$N$21="BAŞARISIZ"</formula>
    </cfRule>
  </conditionalFormatting>
  <conditionalFormatting sqref="A22:I22 K22 I23:I24">
    <cfRule type="expression" priority="16" dxfId="0" stopIfTrue="1">
      <formula>$N$22="BAŞARISIZ"</formula>
    </cfRule>
  </conditionalFormatting>
  <conditionalFormatting sqref="A23:H23 K23">
    <cfRule type="expression" priority="17" dxfId="0" stopIfTrue="1">
      <formula>$N$23="BAŞARISIZ"</formula>
    </cfRule>
  </conditionalFormatting>
  <conditionalFormatting sqref="A24:H24 K24">
    <cfRule type="expression" priority="18" dxfId="0" stopIfTrue="1">
      <formula>$N$24="BAŞARISIZ"</formula>
    </cfRule>
  </conditionalFormatting>
  <conditionalFormatting sqref="A25:I25 K25">
    <cfRule type="expression" priority="19" dxfId="0" stopIfTrue="1">
      <formula>$N$25="BAŞARISIZ"</formula>
    </cfRule>
  </conditionalFormatting>
  <conditionalFormatting sqref="A26:I26 K26">
    <cfRule type="expression" priority="20" dxfId="0" stopIfTrue="1">
      <formula>$N$26="BAŞARISIZ"</formula>
    </cfRule>
  </conditionalFormatting>
  <conditionalFormatting sqref="A27:I27 K27">
    <cfRule type="expression" priority="21" dxfId="0" stopIfTrue="1">
      <formula>$N$27="BAŞARISIZ"</formula>
    </cfRule>
  </conditionalFormatting>
  <conditionalFormatting sqref="A28:I28 K28">
    <cfRule type="expression" priority="22" dxfId="0" stopIfTrue="1">
      <formula>$N$28="BAŞARISIZ"</formula>
    </cfRule>
  </conditionalFormatting>
  <conditionalFormatting sqref="A29:I29 K29">
    <cfRule type="expression" priority="23" dxfId="0" stopIfTrue="1">
      <formula>$N$29="BAŞARISIZ"</formula>
    </cfRule>
  </conditionalFormatting>
  <conditionalFormatting sqref="A30:I30 K30">
    <cfRule type="expression" priority="24" dxfId="0" stopIfTrue="1">
      <formula>$N$30="BAŞARISIZ"</formula>
    </cfRule>
  </conditionalFormatting>
  <conditionalFormatting sqref="A31:I31 K31">
    <cfRule type="expression" priority="25" dxfId="0" stopIfTrue="1">
      <formula>$N$31="BAŞARISIZ"</formula>
    </cfRule>
  </conditionalFormatting>
  <conditionalFormatting sqref="A32:I32 K32">
    <cfRule type="expression" priority="26" dxfId="0" stopIfTrue="1">
      <formula>$N$32="BAŞARISIZ"</formula>
    </cfRule>
  </conditionalFormatting>
  <conditionalFormatting sqref="A33:I33 K33">
    <cfRule type="expression" priority="27" dxfId="0" stopIfTrue="1">
      <formula>$N$33="BAŞARISIZ"</formula>
    </cfRule>
  </conditionalFormatting>
  <conditionalFormatting sqref="A34:I34 K34">
    <cfRule type="expression" priority="28" dxfId="0" stopIfTrue="1">
      <formula>$N$34="BAŞARISIZ"</formula>
    </cfRule>
  </conditionalFormatting>
  <conditionalFormatting sqref="A35:I35 K35">
    <cfRule type="expression" priority="29" dxfId="0" stopIfTrue="1">
      <formula>$N$35="BAŞARISIZ"</formula>
    </cfRule>
  </conditionalFormatting>
  <conditionalFormatting sqref="A36:I36 K36">
    <cfRule type="expression" priority="30" dxfId="0" stopIfTrue="1">
      <formula>$N$36="BAŞARISIZ"</formula>
    </cfRule>
  </conditionalFormatting>
  <conditionalFormatting sqref="A37:I37 K37">
    <cfRule type="expression" priority="31" dxfId="0" stopIfTrue="1">
      <formula>$N$37="BAŞARISIZ"</formula>
    </cfRule>
  </conditionalFormatting>
  <conditionalFormatting sqref="A38:I38 K38">
    <cfRule type="expression" priority="32" dxfId="0" stopIfTrue="1">
      <formula>$N$38="BAŞARISIZ"</formula>
    </cfRule>
  </conditionalFormatting>
  <conditionalFormatting sqref="A39:I39 K39">
    <cfRule type="expression" priority="33" dxfId="0" stopIfTrue="1">
      <formula>$N$39="BAŞARISIZ"</formula>
    </cfRule>
  </conditionalFormatting>
  <conditionalFormatting sqref="A40:I40 K40">
    <cfRule type="expression" priority="34" dxfId="0" stopIfTrue="1">
      <formula>$N$40="BAŞARISIZ"</formula>
    </cfRule>
  </conditionalFormatting>
  <conditionalFormatting sqref="A41:I41 K41">
    <cfRule type="expression" priority="35" dxfId="0" stopIfTrue="1">
      <formula>$N$41="BAŞARISIZ"</formula>
    </cfRule>
  </conditionalFormatting>
  <conditionalFormatting sqref="A42:I42 K42">
    <cfRule type="expression" priority="36" dxfId="0" stopIfTrue="1">
      <formula>$N$42="BAŞARISIZ"</formula>
    </cfRule>
  </conditionalFormatting>
  <conditionalFormatting sqref="A43:I43 K43">
    <cfRule type="expression" priority="37" dxfId="0" stopIfTrue="1">
      <formula>$N$43="BAŞARISIZ"</formula>
    </cfRule>
  </conditionalFormatting>
  <conditionalFormatting sqref="A44:I44 K44 A46">
    <cfRule type="expression" priority="38" dxfId="0" stopIfTrue="1">
      <formula>$N$44="BAŞARISIZ"</formula>
    </cfRule>
  </conditionalFormatting>
  <conditionalFormatting sqref="A45:I45 K45">
    <cfRule type="expression" priority="39" dxfId="0" stopIfTrue="1">
      <formula>$N$45="BAŞARISIZ"</formula>
    </cfRule>
  </conditionalFormatting>
  <conditionalFormatting sqref="B46:I46 K46">
    <cfRule type="expression" priority="40" dxfId="0" stopIfTrue="1">
      <formula>$N$46="BAŞARISIZ"</formula>
    </cfRule>
  </conditionalFormatting>
  <printOptions/>
  <pageMargins left="0.38" right="0.33" top="0.39" bottom="0.2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A1" sqref="A1"/>
    </sheetView>
  </sheetViews>
  <sheetFormatPr defaultColWidth="9.125" defaultRowHeight="12.75"/>
  <cols>
    <col min="1" max="3" width="8.625" style="4" customWidth="1"/>
    <col min="4" max="4" width="9.375" style="4" customWidth="1"/>
    <col min="5" max="11" width="8.5039062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3"/>
      <c r="E1" s="33"/>
      <c r="F1" s="33"/>
      <c r="G1" s="33"/>
      <c r="H1" s="33"/>
      <c r="I1" s="33"/>
      <c r="J1" s="33"/>
      <c r="K1" s="33"/>
      <c r="L1" s="33"/>
      <c r="M1" s="34"/>
      <c r="N1" s="2"/>
      <c r="O1" s="2"/>
      <c r="P1" s="2"/>
    </row>
    <row r="2" spans="1:16" ht="9" customHeight="1">
      <c r="A2" s="2"/>
      <c r="B2" s="2"/>
      <c r="C2" s="2"/>
      <c r="D2" s="33"/>
      <c r="E2" s="282" t="s">
        <v>4</v>
      </c>
      <c r="F2" s="283"/>
      <c r="G2" s="283"/>
      <c r="H2" s="283"/>
      <c r="I2" s="283"/>
      <c r="J2" s="283"/>
      <c r="K2" s="283"/>
      <c r="L2" s="284"/>
      <c r="M2" s="33"/>
      <c r="N2" s="2"/>
      <c r="O2" s="2"/>
      <c r="P2" s="2"/>
    </row>
    <row r="3" spans="1:16" ht="6.75" customHeight="1">
      <c r="A3" s="2"/>
      <c r="B3" s="2"/>
      <c r="C3" s="2"/>
      <c r="D3" s="33"/>
      <c r="E3" s="285"/>
      <c r="F3" s="286"/>
      <c r="G3" s="286"/>
      <c r="H3" s="286"/>
      <c r="I3" s="286"/>
      <c r="J3" s="286"/>
      <c r="K3" s="286"/>
      <c r="L3" s="287"/>
      <c r="M3" s="33"/>
      <c r="N3" s="2"/>
      <c r="O3" s="2"/>
      <c r="P3" s="2"/>
    </row>
    <row r="4" spans="1:16" ht="18" customHeight="1">
      <c r="A4" s="2"/>
      <c r="B4" s="2"/>
      <c r="C4" s="2"/>
      <c r="D4" s="33"/>
      <c r="E4" s="288"/>
      <c r="F4" s="289"/>
      <c r="G4" s="289"/>
      <c r="H4" s="289"/>
      <c r="I4" s="289"/>
      <c r="J4" s="289"/>
      <c r="K4" s="289"/>
      <c r="L4" s="290"/>
      <c r="M4" s="33"/>
      <c r="N4" s="2"/>
      <c r="O4" s="2"/>
      <c r="P4" s="2"/>
    </row>
    <row r="5" spans="1:16" ht="18" customHeight="1">
      <c r="A5" s="2"/>
      <c r="B5" s="2"/>
      <c r="C5" s="2"/>
      <c r="D5" s="33"/>
      <c r="E5" s="33"/>
      <c r="F5" s="33"/>
      <c r="G5" s="33"/>
      <c r="H5" s="33"/>
      <c r="I5" s="33"/>
      <c r="J5" s="33"/>
      <c r="K5" s="33"/>
      <c r="L5" s="33"/>
      <c r="M5" s="33"/>
      <c r="N5" s="2"/>
      <c r="O5" s="2"/>
      <c r="P5" s="2"/>
    </row>
    <row r="6" spans="1:16" ht="13.5" customHeight="1">
      <c r="A6" s="2"/>
      <c r="B6" s="2"/>
      <c r="C6" s="2"/>
      <c r="D6" s="33"/>
      <c r="E6" s="281" t="s">
        <v>6</v>
      </c>
      <c r="F6" s="281"/>
      <c r="G6" s="281"/>
      <c r="H6" s="291" t="s">
        <v>120</v>
      </c>
      <c r="I6" s="291"/>
      <c r="J6" s="291"/>
      <c r="K6" s="291"/>
      <c r="L6" s="291"/>
      <c r="M6" s="33"/>
      <c r="N6" s="2"/>
      <c r="O6" s="2"/>
      <c r="P6" s="2"/>
    </row>
    <row r="7" spans="1:16" ht="13.5" customHeight="1">
      <c r="A7" s="2"/>
      <c r="B7" s="2"/>
      <c r="C7" s="2"/>
      <c r="D7" s="33"/>
      <c r="E7" s="281"/>
      <c r="F7" s="281"/>
      <c r="G7" s="281"/>
      <c r="H7" s="291"/>
      <c r="I7" s="291"/>
      <c r="J7" s="291"/>
      <c r="K7" s="291"/>
      <c r="L7" s="291"/>
      <c r="M7" s="33"/>
      <c r="N7" s="2"/>
      <c r="O7" s="2"/>
      <c r="P7" s="2"/>
    </row>
    <row r="8" spans="1:16" ht="13.5" customHeight="1">
      <c r="A8" s="2"/>
      <c r="B8" s="2"/>
      <c r="C8" s="2"/>
      <c r="D8" s="33"/>
      <c r="E8" s="281" t="s">
        <v>7</v>
      </c>
      <c r="F8" s="281"/>
      <c r="G8" s="281"/>
      <c r="H8" s="291"/>
      <c r="I8" s="291"/>
      <c r="J8" s="291"/>
      <c r="K8" s="291"/>
      <c r="L8" s="291"/>
      <c r="M8" s="33"/>
      <c r="N8" s="2"/>
      <c r="O8" s="2"/>
      <c r="P8" s="2"/>
    </row>
    <row r="9" spans="1:16" ht="13.5" customHeight="1">
      <c r="A9" s="2"/>
      <c r="B9" s="2"/>
      <c r="C9" s="2"/>
      <c r="D9" s="33"/>
      <c r="E9" s="281"/>
      <c r="F9" s="281"/>
      <c r="G9" s="281"/>
      <c r="H9" s="291"/>
      <c r="I9" s="291"/>
      <c r="J9" s="291"/>
      <c r="K9" s="291"/>
      <c r="L9" s="291"/>
      <c r="M9" s="33"/>
      <c r="N9" s="2"/>
      <c r="O9" s="2"/>
      <c r="P9" s="2"/>
    </row>
    <row r="10" spans="1:16" ht="13.5" customHeight="1">
      <c r="A10" s="2"/>
      <c r="B10" s="2"/>
      <c r="C10" s="2"/>
      <c r="D10" s="33"/>
      <c r="E10" s="281" t="s">
        <v>8</v>
      </c>
      <c r="F10" s="281"/>
      <c r="G10" s="281"/>
      <c r="H10" s="291"/>
      <c r="I10" s="291"/>
      <c r="J10" s="291"/>
      <c r="K10" s="291"/>
      <c r="L10" s="291"/>
      <c r="M10" s="33"/>
      <c r="N10" s="2"/>
      <c r="O10" s="2"/>
      <c r="P10" s="2"/>
    </row>
    <row r="11" spans="1:16" ht="13.5" customHeight="1">
      <c r="A11" s="2"/>
      <c r="B11" s="2"/>
      <c r="C11" s="2"/>
      <c r="D11" s="33"/>
      <c r="E11" s="281"/>
      <c r="F11" s="281"/>
      <c r="G11" s="281"/>
      <c r="H11" s="291"/>
      <c r="I11" s="291"/>
      <c r="J11" s="291"/>
      <c r="K11" s="291"/>
      <c r="L11" s="291"/>
      <c r="M11" s="33"/>
      <c r="N11" s="2"/>
      <c r="O11" s="2"/>
      <c r="P11" s="2"/>
    </row>
    <row r="12" spans="1:16" ht="13.5" customHeight="1">
      <c r="A12" s="2"/>
      <c r="B12" s="2"/>
      <c r="C12" s="2"/>
      <c r="D12" s="33"/>
      <c r="E12" s="281" t="s">
        <v>9</v>
      </c>
      <c r="F12" s="281"/>
      <c r="G12" s="281"/>
      <c r="H12" s="291"/>
      <c r="I12" s="291"/>
      <c r="J12" s="291"/>
      <c r="K12" s="291"/>
      <c r="L12" s="291"/>
      <c r="M12" s="33"/>
      <c r="N12" s="2"/>
      <c r="O12" s="2"/>
      <c r="P12" s="2"/>
    </row>
    <row r="13" spans="1:16" ht="13.5" customHeight="1">
      <c r="A13" s="2"/>
      <c r="B13" s="2"/>
      <c r="C13" s="2"/>
      <c r="D13" s="33"/>
      <c r="E13" s="281"/>
      <c r="F13" s="281"/>
      <c r="G13" s="281"/>
      <c r="H13" s="291"/>
      <c r="I13" s="291"/>
      <c r="J13" s="291"/>
      <c r="K13" s="291"/>
      <c r="L13" s="291"/>
      <c r="M13" s="33"/>
      <c r="N13" s="2"/>
      <c r="O13" s="2"/>
      <c r="P13" s="2"/>
    </row>
    <row r="14" spans="1:16" ht="13.5" customHeight="1">
      <c r="A14" s="2"/>
      <c r="B14" s="2"/>
      <c r="C14" s="2"/>
      <c r="D14" s="33"/>
      <c r="E14" s="281" t="s">
        <v>10</v>
      </c>
      <c r="F14" s="281"/>
      <c r="G14" s="281"/>
      <c r="H14" s="291" t="s">
        <v>111</v>
      </c>
      <c r="I14" s="291"/>
      <c r="J14" s="291"/>
      <c r="K14" s="291"/>
      <c r="L14" s="291"/>
      <c r="M14" s="33"/>
      <c r="N14" s="2"/>
      <c r="O14" s="2"/>
      <c r="P14" s="2"/>
    </row>
    <row r="15" spans="1:16" ht="13.5" customHeight="1">
      <c r="A15" s="2"/>
      <c r="B15" s="2"/>
      <c r="C15" s="2"/>
      <c r="D15" s="33"/>
      <c r="E15" s="281"/>
      <c r="F15" s="281"/>
      <c r="G15" s="281"/>
      <c r="H15" s="291"/>
      <c r="I15" s="291"/>
      <c r="J15" s="291"/>
      <c r="K15" s="291"/>
      <c r="L15" s="291"/>
      <c r="M15" s="33"/>
      <c r="N15" s="2"/>
      <c r="O15" s="2"/>
      <c r="P15" s="2"/>
    </row>
    <row r="16" spans="1:16" ht="13.5" customHeight="1">
      <c r="A16" s="2"/>
      <c r="B16" s="2"/>
      <c r="C16" s="2"/>
      <c r="D16" s="33"/>
      <c r="E16" s="281" t="s">
        <v>11</v>
      </c>
      <c r="F16" s="281"/>
      <c r="G16" s="281"/>
      <c r="H16" s="291">
        <v>1</v>
      </c>
      <c r="I16" s="291"/>
      <c r="J16" s="291"/>
      <c r="K16" s="291"/>
      <c r="L16" s="291"/>
      <c r="M16" s="33"/>
      <c r="N16" s="2"/>
      <c r="O16" s="2"/>
      <c r="P16" s="2"/>
    </row>
    <row r="17" spans="1:16" ht="13.5" customHeight="1">
      <c r="A17" s="2"/>
      <c r="B17" s="2"/>
      <c r="C17" s="2"/>
      <c r="D17" s="33"/>
      <c r="E17" s="281"/>
      <c r="F17" s="281"/>
      <c r="G17" s="281"/>
      <c r="H17" s="291"/>
      <c r="I17" s="291"/>
      <c r="J17" s="291"/>
      <c r="K17" s="291"/>
      <c r="L17" s="291"/>
      <c r="M17" s="33"/>
      <c r="N17" s="2"/>
      <c r="O17" s="2"/>
      <c r="P17" s="2"/>
    </row>
    <row r="18" spans="1:16" ht="13.5" customHeight="1">
      <c r="A18" s="2"/>
      <c r="B18" s="2"/>
      <c r="C18" s="2"/>
      <c r="D18" s="33"/>
      <c r="E18" s="281" t="s">
        <v>12</v>
      </c>
      <c r="F18" s="281"/>
      <c r="G18" s="281"/>
      <c r="H18" s="291"/>
      <c r="I18" s="291"/>
      <c r="J18" s="291"/>
      <c r="K18" s="291"/>
      <c r="L18" s="291"/>
      <c r="M18" s="33"/>
      <c r="N18" s="2"/>
      <c r="O18" s="2"/>
      <c r="P18" s="2"/>
    </row>
    <row r="19" spans="1:16" ht="13.5" customHeight="1">
      <c r="A19" s="2"/>
      <c r="B19" s="2"/>
      <c r="C19" s="2"/>
      <c r="D19" s="33"/>
      <c r="E19" s="281"/>
      <c r="F19" s="281"/>
      <c r="G19" s="281"/>
      <c r="H19" s="291"/>
      <c r="I19" s="291"/>
      <c r="J19" s="291"/>
      <c r="K19" s="291"/>
      <c r="L19" s="291"/>
      <c r="M19" s="33"/>
      <c r="N19" s="2"/>
      <c r="O19" s="2"/>
      <c r="P19" s="2"/>
    </row>
    <row r="20" spans="1:16" ht="13.5" customHeight="1">
      <c r="A20" s="2"/>
      <c r="B20" s="2"/>
      <c r="C20" s="2"/>
      <c r="D20" s="33"/>
      <c r="E20" s="281" t="s">
        <v>48</v>
      </c>
      <c r="F20" s="281"/>
      <c r="G20" s="281"/>
      <c r="H20" s="291"/>
      <c r="I20" s="291"/>
      <c r="J20" s="291"/>
      <c r="K20" s="291"/>
      <c r="L20" s="291"/>
      <c r="M20" s="33"/>
      <c r="N20" s="2"/>
      <c r="O20" s="2"/>
      <c r="P20" s="2"/>
    </row>
    <row r="21" spans="1:16" ht="13.5" customHeight="1">
      <c r="A21" s="2"/>
      <c r="B21" s="2"/>
      <c r="C21" s="2"/>
      <c r="D21" s="33"/>
      <c r="E21" s="281"/>
      <c r="F21" s="281"/>
      <c r="G21" s="281"/>
      <c r="H21" s="291"/>
      <c r="I21" s="291"/>
      <c r="J21" s="291"/>
      <c r="K21" s="291"/>
      <c r="L21" s="291"/>
      <c r="M21" s="33"/>
      <c r="N21" s="2"/>
      <c r="O21" s="2"/>
      <c r="P21" s="2"/>
    </row>
    <row r="22" spans="1:16" ht="13.5" customHeight="1">
      <c r="A22" s="2"/>
      <c r="B22" s="2"/>
      <c r="C22" s="2"/>
      <c r="D22" s="33"/>
      <c r="E22" s="281" t="s">
        <v>13</v>
      </c>
      <c r="F22" s="281"/>
      <c r="G22" s="281"/>
      <c r="H22" s="291" t="s">
        <v>121</v>
      </c>
      <c r="I22" s="291"/>
      <c r="J22" s="291"/>
      <c r="K22" s="291"/>
      <c r="L22" s="291"/>
      <c r="M22" s="33"/>
      <c r="N22" s="2"/>
      <c r="O22" s="2"/>
      <c r="P22" s="2"/>
    </row>
    <row r="23" spans="1:16" ht="13.5" customHeight="1">
      <c r="A23" s="2"/>
      <c r="B23" s="2"/>
      <c r="C23" s="2"/>
      <c r="D23" s="33"/>
      <c r="E23" s="281"/>
      <c r="F23" s="281"/>
      <c r="G23" s="281"/>
      <c r="H23" s="291"/>
      <c r="I23" s="291"/>
      <c r="J23" s="291"/>
      <c r="K23" s="291"/>
      <c r="L23" s="291"/>
      <c r="M23" s="33"/>
      <c r="N23" s="2"/>
      <c r="O23" s="2"/>
      <c r="P23" s="2"/>
    </row>
    <row r="24" spans="1:16" ht="18" customHeight="1">
      <c r="A24" s="2"/>
      <c r="B24" s="2"/>
      <c r="C24" s="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</row>
    <row r="25" spans="1:16" ht="18" customHeight="1">
      <c r="A25" s="2"/>
      <c r="B25" s="2"/>
      <c r="C25" s="2"/>
      <c r="D25" s="33"/>
      <c r="E25" s="33"/>
      <c r="F25" s="33"/>
      <c r="G25" s="33"/>
      <c r="H25" s="33"/>
      <c r="I25" s="33"/>
      <c r="J25" s="33"/>
      <c r="K25" s="33"/>
      <c r="L25" s="35"/>
      <c r="M25" s="33"/>
      <c r="N25" s="2"/>
      <c r="O25" s="2"/>
      <c r="P25" s="2"/>
    </row>
    <row r="26" spans="1:16" ht="18" customHeight="1">
      <c r="A26" s="2"/>
      <c r="B26" s="2"/>
      <c r="C26" s="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"/>
      <c r="O26" s="2"/>
      <c r="P26" s="2"/>
    </row>
    <row r="27" spans="1:16" ht="18" customHeight="1">
      <c r="A27" s="2"/>
      <c r="B27" s="2"/>
      <c r="C27" s="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</row>
    <row r="28" spans="1:16" ht="18" customHeight="1">
      <c r="A28" s="2"/>
      <c r="B28" s="2"/>
      <c r="C28" s="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"/>
      <c r="O28" s="2"/>
      <c r="P28" s="2"/>
    </row>
    <row r="29" spans="1:16" ht="18" customHeight="1">
      <c r="A29" s="2"/>
      <c r="B29" s="2"/>
      <c r="C29" s="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</row>
    <row r="30" spans="1:16" ht="18" customHeight="1">
      <c r="A30" s="2"/>
      <c r="B30" s="2"/>
      <c r="C30" s="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</row>
    <row r="31" spans="1:16" ht="18" customHeight="1">
      <c r="A31" s="2"/>
      <c r="B31" s="2"/>
      <c r="C31" s="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"/>
      <c r="O31" s="2"/>
      <c r="P31" s="2"/>
    </row>
    <row r="32" spans="1:16" ht="18" customHeight="1">
      <c r="A32" s="2"/>
      <c r="B32" s="2"/>
      <c r="C32" s="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</row>
    <row r="33" spans="1:16" ht="18" customHeight="1">
      <c r="A33" s="2"/>
      <c r="B33" s="2"/>
      <c r="C33" s="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"/>
      <c r="O33" s="2"/>
      <c r="P33" s="2"/>
    </row>
    <row r="34" spans="1:16" ht="18" customHeight="1">
      <c r="A34" s="2"/>
      <c r="B34" s="2"/>
      <c r="C34" s="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2"/>
      <c r="O34" s="2"/>
      <c r="P34" s="2"/>
    </row>
    <row r="35" spans="1:16" ht="18" customHeight="1">
      <c r="A35" s="2"/>
      <c r="B35" s="2"/>
      <c r="C35" s="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"/>
      <c r="O35" s="2"/>
      <c r="P35" s="2"/>
    </row>
    <row r="36" spans="1:16" ht="18" customHeight="1">
      <c r="A36" s="2"/>
      <c r="B36" s="2"/>
      <c r="C36" s="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"/>
      <c r="O36" s="2"/>
      <c r="P36" s="2"/>
    </row>
    <row r="37" spans="1:16" ht="18" customHeight="1">
      <c r="A37" s="2"/>
      <c r="B37" s="2"/>
      <c r="C37" s="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"/>
      <c r="O37" s="2"/>
      <c r="P37" s="2"/>
    </row>
    <row r="38" spans="1:16" ht="18" customHeight="1">
      <c r="A38" s="2"/>
      <c r="B38" s="2"/>
      <c r="C38" s="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</row>
    <row r="39" spans="1:16" ht="18" customHeight="1">
      <c r="A39" s="2"/>
      <c r="B39" s="2"/>
      <c r="C39" s="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"/>
      <c r="O39" s="2"/>
      <c r="P39" s="2"/>
    </row>
    <row r="40" spans="1:16" ht="18" customHeight="1">
      <c r="A40" s="2"/>
      <c r="B40" s="2"/>
      <c r="C40" s="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</row>
    <row r="41" spans="1:16" ht="18" customHeight="1">
      <c r="A41" s="2"/>
      <c r="B41" s="2"/>
      <c r="C41" s="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/>
  <mergeCells count="19"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D2" sqref="D2:G4"/>
    </sheetView>
  </sheetViews>
  <sheetFormatPr defaultColWidth="9.00390625" defaultRowHeight="12.75"/>
  <sheetData>
    <row r="1" spans="1:44" s="4" customFormat="1" ht="32.25" customHeight="1" thickBot="1" thickTop="1">
      <c r="A1" s="292" t="s">
        <v>89</v>
      </c>
      <c r="B1" s="293"/>
      <c r="C1" s="293"/>
      <c r="D1" s="293"/>
      <c r="E1" s="293"/>
      <c r="F1" s="293"/>
      <c r="G1" s="293"/>
      <c r="H1" s="293"/>
      <c r="I1" s="294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44" s="4" customFormat="1" ht="18" customHeight="1" thickBot="1" thickTop="1">
      <c r="A2" s="297" t="s">
        <v>17</v>
      </c>
      <c r="B2" s="298"/>
      <c r="C2" s="298"/>
      <c r="D2" s="295"/>
      <c r="E2" s="296"/>
      <c r="F2" s="296"/>
      <c r="G2" s="296"/>
      <c r="H2" s="163"/>
      <c r="I2" s="164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4" s="4" customFormat="1" ht="18" customHeight="1" thickBot="1" thickTop="1">
      <c r="A3" s="297" t="s">
        <v>18</v>
      </c>
      <c r="B3" s="298"/>
      <c r="C3" s="298"/>
      <c r="D3" s="295"/>
      <c r="E3" s="296"/>
      <c r="F3" s="296"/>
      <c r="G3" s="296"/>
      <c r="H3" s="163"/>
      <c r="I3" s="164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4" customFormat="1" ht="18" customHeight="1" thickBot="1" thickTop="1">
      <c r="A4" s="299" t="s">
        <v>19</v>
      </c>
      <c r="B4" s="300"/>
      <c r="C4" s="300"/>
      <c r="D4" s="295"/>
      <c r="E4" s="296"/>
      <c r="F4" s="296"/>
      <c r="G4" s="296"/>
      <c r="H4" s="165"/>
      <c r="I4" s="166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G30" sqref="G30"/>
    </sheetView>
  </sheetViews>
  <sheetFormatPr defaultColWidth="9.125" defaultRowHeight="12.75"/>
  <cols>
    <col min="1" max="3" width="8.875" style="4" customWidth="1"/>
    <col min="4" max="4" width="9.625" style="4" customWidth="1"/>
    <col min="5" max="5" width="8.625" style="4" customWidth="1"/>
    <col min="6" max="6" width="10.625" style="4" customWidth="1"/>
    <col min="7" max="7" width="45.625" style="4" customWidth="1"/>
    <col min="8" max="8" width="10.625" style="4" customWidth="1"/>
    <col min="9" max="16384" width="9.125" style="4" customWidth="1"/>
  </cols>
  <sheetData>
    <row r="1" spans="1:11" ht="12.75">
      <c r="A1" s="2"/>
      <c r="B1" s="2"/>
      <c r="C1" s="2"/>
      <c r="D1" s="26"/>
      <c r="E1" s="26"/>
      <c r="F1" s="26"/>
      <c r="G1" s="26"/>
      <c r="H1" s="26"/>
      <c r="I1" s="2"/>
      <c r="J1" s="2"/>
      <c r="K1" s="2"/>
    </row>
    <row r="2" spans="1:11" ht="36" customHeight="1">
      <c r="A2" s="2"/>
      <c r="B2" s="2"/>
      <c r="C2" s="2"/>
      <c r="D2" s="26"/>
      <c r="E2" s="301" t="s">
        <v>5</v>
      </c>
      <c r="F2" s="301"/>
      <c r="G2" s="301"/>
      <c r="H2" s="27"/>
      <c r="I2" s="2"/>
      <c r="J2" s="2"/>
      <c r="K2" s="2"/>
    </row>
    <row r="3" spans="1:11" ht="35.25" customHeight="1">
      <c r="A3" s="2"/>
      <c r="B3" s="2"/>
      <c r="C3" s="2"/>
      <c r="D3" s="26"/>
      <c r="E3" s="31" t="s">
        <v>54</v>
      </c>
      <c r="F3" s="32" t="s">
        <v>14</v>
      </c>
      <c r="G3" s="32" t="s">
        <v>1</v>
      </c>
      <c r="H3" s="26"/>
      <c r="I3" s="2"/>
      <c r="J3" s="2"/>
      <c r="K3" s="2"/>
    </row>
    <row r="4" spans="1:11" ht="12.75">
      <c r="A4" s="2"/>
      <c r="B4" s="2"/>
      <c r="C4" s="2"/>
      <c r="D4" s="26"/>
      <c r="E4" s="30">
        <v>1</v>
      </c>
      <c r="F4" s="41"/>
      <c r="G4" s="40"/>
      <c r="H4" s="26"/>
      <c r="I4" s="2"/>
      <c r="J4" s="2"/>
      <c r="K4" s="2"/>
    </row>
    <row r="5" spans="1:11" ht="12.75">
      <c r="A5" s="2"/>
      <c r="B5" s="2"/>
      <c r="C5" s="2"/>
      <c r="D5" s="26"/>
      <c r="E5" s="30">
        <v>2</v>
      </c>
      <c r="F5" s="41"/>
      <c r="G5" s="40"/>
      <c r="H5" s="26"/>
      <c r="I5" s="2"/>
      <c r="J5" s="2"/>
      <c r="K5" s="2"/>
    </row>
    <row r="6" spans="1:11" ht="12.75">
      <c r="A6" s="2"/>
      <c r="B6" s="2"/>
      <c r="C6" s="2"/>
      <c r="D6" s="26"/>
      <c r="E6" s="30">
        <v>3</v>
      </c>
      <c r="F6" s="41"/>
      <c r="G6" s="40"/>
      <c r="H6" s="26"/>
      <c r="I6" s="2"/>
      <c r="J6" s="2"/>
      <c r="K6" s="2"/>
    </row>
    <row r="7" spans="1:11" ht="12.75">
      <c r="A7" s="2"/>
      <c r="B7" s="2"/>
      <c r="C7" s="2"/>
      <c r="D7" s="26"/>
      <c r="E7" s="30">
        <v>4</v>
      </c>
      <c r="F7" s="41"/>
      <c r="G7" s="40"/>
      <c r="H7" s="26"/>
      <c r="I7" s="2"/>
      <c r="J7" s="2"/>
      <c r="K7" s="2"/>
    </row>
    <row r="8" spans="1:11" ht="12.75">
      <c r="A8" s="2"/>
      <c r="B8" s="2"/>
      <c r="C8" s="2"/>
      <c r="D8" s="26"/>
      <c r="E8" s="30">
        <v>5</v>
      </c>
      <c r="F8" s="41"/>
      <c r="G8" s="40"/>
      <c r="H8" s="26"/>
      <c r="I8" s="2"/>
      <c r="J8" s="2"/>
      <c r="K8" s="2"/>
    </row>
    <row r="9" spans="1:11" ht="12.75">
      <c r="A9" s="2"/>
      <c r="B9" s="2"/>
      <c r="C9" s="2"/>
      <c r="D9" s="26"/>
      <c r="E9" s="30">
        <v>6</v>
      </c>
      <c r="F9" s="41"/>
      <c r="G9" s="40"/>
      <c r="H9" s="26"/>
      <c r="I9" s="2"/>
      <c r="J9" s="2"/>
      <c r="K9" s="2"/>
    </row>
    <row r="10" spans="1:11" ht="12.75">
      <c r="A10" s="2"/>
      <c r="B10" s="2"/>
      <c r="C10" s="2"/>
      <c r="D10" s="26"/>
      <c r="E10" s="30">
        <v>7</v>
      </c>
      <c r="F10" s="41"/>
      <c r="G10" s="40"/>
      <c r="H10" s="26"/>
      <c r="I10" s="2"/>
      <c r="J10" s="2"/>
      <c r="K10" s="2"/>
    </row>
    <row r="11" spans="1:11" ht="12.75">
      <c r="A11" s="2"/>
      <c r="B11" s="2"/>
      <c r="C11" s="2"/>
      <c r="D11" s="26"/>
      <c r="E11" s="30">
        <v>8</v>
      </c>
      <c r="F11" s="41"/>
      <c r="G11" s="40"/>
      <c r="H11" s="26"/>
      <c r="I11" s="2"/>
      <c r="J11" s="2"/>
      <c r="K11" s="2"/>
    </row>
    <row r="12" spans="1:11" ht="12.75">
      <c r="A12" s="2"/>
      <c r="B12" s="2"/>
      <c r="C12" s="2"/>
      <c r="D12" s="26"/>
      <c r="E12" s="30">
        <v>9</v>
      </c>
      <c r="F12" s="41"/>
      <c r="G12" s="40"/>
      <c r="H12" s="26"/>
      <c r="I12" s="2"/>
      <c r="J12" s="2"/>
      <c r="K12" s="2"/>
    </row>
    <row r="13" spans="1:11" ht="12.75">
      <c r="A13" s="2"/>
      <c r="B13" s="2"/>
      <c r="C13" s="2"/>
      <c r="D13" s="26"/>
      <c r="E13" s="30">
        <v>10</v>
      </c>
      <c r="F13" s="41"/>
      <c r="G13" s="40"/>
      <c r="H13" s="26"/>
      <c r="I13" s="2"/>
      <c r="J13" s="2"/>
      <c r="K13" s="2"/>
    </row>
    <row r="14" spans="1:11" ht="12.75">
      <c r="A14" s="2"/>
      <c r="B14" s="2"/>
      <c r="C14" s="2"/>
      <c r="D14" s="26"/>
      <c r="E14" s="30">
        <v>11</v>
      </c>
      <c r="F14" s="41"/>
      <c r="G14" s="40"/>
      <c r="H14" s="26"/>
      <c r="I14" s="2"/>
      <c r="J14" s="2"/>
      <c r="K14" s="2"/>
    </row>
    <row r="15" spans="1:11" ht="12.75">
      <c r="A15" s="2"/>
      <c r="B15" s="2"/>
      <c r="C15" s="2"/>
      <c r="D15" s="26"/>
      <c r="E15" s="30">
        <v>12</v>
      </c>
      <c r="F15" s="41"/>
      <c r="G15" s="40"/>
      <c r="H15" s="26"/>
      <c r="I15" s="2"/>
      <c r="J15" s="2"/>
      <c r="K15" s="2"/>
    </row>
    <row r="16" spans="1:11" ht="12.75">
      <c r="A16" s="2"/>
      <c r="B16" s="2"/>
      <c r="C16" s="2"/>
      <c r="D16" s="26"/>
      <c r="E16" s="30">
        <v>13</v>
      </c>
      <c r="F16" s="41"/>
      <c r="G16" s="40"/>
      <c r="H16" s="26"/>
      <c r="I16" s="2"/>
      <c r="J16" s="2"/>
      <c r="K16" s="2"/>
    </row>
    <row r="17" spans="1:11" ht="12.75">
      <c r="A17" s="2"/>
      <c r="B17" s="2"/>
      <c r="C17" s="2"/>
      <c r="D17" s="26"/>
      <c r="E17" s="30">
        <v>14</v>
      </c>
      <c r="F17" s="41"/>
      <c r="G17" s="40"/>
      <c r="H17" s="26"/>
      <c r="I17" s="2"/>
      <c r="J17" s="2"/>
      <c r="K17" s="2"/>
    </row>
    <row r="18" spans="1:11" ht="12.75">
      <c r="A18" s="2"/>
      <c r="B18" s="2"/>
      <c r="C18" s="2"/>
      <c r="D18" s="26"/>
      <c r="E18" s="30">
        <v>15</v>
      </c>
      <c r="F18" s="41"/>
      <c r="G18" s="40"/>
      <c r="H18" s="26"/>
      <c r="I18" s="2"/>
      <c r="J18" s="2"/>
      <c r="K18" s="2"/>
    </row>
    <row r="19" spans="1:11" ht="12.75">
      <c r="A19" s="2"/>
      <c r="B19" s="2"/>
      <c r="C19" s="2"/>
      <c r="D19" s="26"/>
      <c r="E19" s="30">
        <v>16</v>
      </c>
      <c r="F19" s="41"/>
      <c r="G19" s="40"/>
      <c r="H19" s="26"/>
      <c r="I19" s="2"/>
      <c r="J19" s="2"/>
      <c r="K19" s="2"/>
    </row>
    <row r="20" spans="1:11" ht="12.75">
      <c r="A20" s="2"/>
      <c r="B20" s="2"/>
      <c r="C20" s="2"/>
      <c r="D20" s="26"/>
      <c r="E20" s="30">
        <v>17</v>
      </c>
      <c r="F20" s="41"/>
      <c r="G20" s="40"/>
      <c r="H20" s="26"/>
      <c r="I20" s="2"/>
      <c r="J20" s="2"/>
      <c r="K20" s="2"/>
    </row>
    <row r="21" spans="1:11" ht="12.75">
      <c r="A21" s="2"/>
      <c r="B21" s="2"/>
      <c r="C21" s="2"/>
      <c r="D21" s="26"/>
      <c r="E21" s="30">
        <v>18</v>
      </c>
      <c r="F21" s="41"/>
      <c r="G21" s="40"/>
      <c r="H21" s="26"/>
      <c r="I21" s="2"/>
      <c r="J21" s="2"/>
      <c r="K21" s="2"/>
    </row>
    <row r="22" spans="1:11" ht="12.75">
      <c r="A22" s="2"/>
      <c r="B22" s="2"/>
      <c r="C22" s="2"/>
      <c r="D22" s="26"/>
      <c r="E22" s="30">
        <v>19</v>
      </c>
      <c r="F22" s="41"/>
      <c r="G22" s="40"/>
      <c r="H22" s="26"/>
      <c r="I22" s="2"/>
      <c r="J22" s="2"/>
      <c r="K22" s="2"/>
    </row>
    <row r="23" spans="1:11" ht="12.75">
      <c r="A23" s="2"/>
      <c r="B23" s="2"/>
      <c r="C23" s="2"/>
      <c r="D23" s="26"/>
      <c r="E23" s="30">
        <v>20</v>
      </c>
      <c r="F23" s="41"/>
      <c r="G23" s="40"/>
      <c r="H23" s="26"/>
      <c r="I23" s="2"/>
      <c r="J23" s="2"/>
      <c r="K23" s="2"/>
    </row>
    <row r="24" spans="1:11" ht="12.75">
      <c r="A24" s="2"/>
      <c r="B24" s="2"/>
      <c r="C24" s="2"/>
      <c r="D24" s="26"/>
      <c r="E24" s="30">
        <v>21</v>
      </c>
      <c r="F24" s="41"/>
      <c r="G24" s="40"/>
      <c r="H24" s="26"/>
      <c r="I24" s="2"/>
      <c r="J24" s="2"/>
      <c r="K24" s="2"/>
    </row>
    <row r="25" spans="1:11" ht="12.75">
      <c r="A25" s="2"/>
      <c r="B25" s="2"/>
      <c r="C25" s="2"/>
      <c r="D25" s="26"/>
      <c r="E25" s="30">
        <v>22</v>
      </c>
      <c r="F25" s="41"/>
      <c r="G25" s="40"/>
      <c r="H25" s="26"/>
      <c r="I25" s="2"/>
      <c r="J25" s="2"/>
      <c r="K25" s="2"/>
    </row>
    <row r="26" spans="1:11" ht="12.75">
      <c r="A26" s="2"/>
      <c r="B26" s="2"/>
      <c r="C26" s="2"/>
      <c r="D26" s="26"/>
      <c r="E26" s="30">
        <v>23</v>
      </c>
      <c r="F26" s="41"/>
      <c r="G26" s="40"/>
      <c r="H26" s="26"/>
      <c r="I26" s="2"/>
      <c r="J26" s="2"/>
      <c r="K26" s="2"/>
    </row>
    <row r="27" spans="1:11" ht="12.75">
      <c r="A27" s="2"/>
      <c r="B27" s="2"/>
      <c r="C27" s="2"/>
      <c r="D27" s="26"/>
      <c r="E27" s="30">
        <v>24</v>
      </c>
      <c r="F27" s="41"/>
      <c r="G27" s="40"/>
      <c r="H27" s="26"/>
      <c r="I27" s="2"/>
      <c r="J27" s="2"/>
      <c r="K27" s="2"/>
    </row>
    <row r="28" spans="1:11" ht="12.75">
      <c r="A28" s="2"/>
      <c r="B28" s="2"/>
      <c r="C28" s="2"/>
      <c r="D28" s="26"/>
      <c r="E28" s="30">
        <v>25</v>
      </c>
      <c r="F28" s="41"/>
      <c r="G28" s="40"/>
      <c r="H28" s="26"/>
      <c r="I28" s="2"/>
      <c r="J28" s="2"/>
      <c r="K28" s="2"/>
    </row>
    <row r="29" spans="1:11" ht="12.75">
      <c r="A29" s="2"/>
      <c r="B29" s="2"/>
      <c r="C29" s="2"/>
      <c r="D29" s="26"/>
      <c r="E29" s="30">
        <v>26</v>
      </c>
      <c r="F29" s="41"/>
      <c r="G29" s="40"/>
      <c r="H29" s="26"/>
      <c r="I29" s="2"/>
      <c r="J29" s="2"/>
      <c r="K29" s="2"/>
    </row>
    <row r="30" spans="1:11" ht="12.75">
      <c r="A30" s="2"/>
      <c r="B30" s="2"/>
      <c r="C30" s="2"/>
      <c r="D30" s="26"/>
      <c r="E30" s="30">
        <v>27</v>
      </c>
      <c r="F30" s="41"/>
      <c r="G30" s="40"/>
      <c r="H30" s="26"/>
      <c r="I30" s="2"/>
      <c r="J30" s="2"/>
      <c r="K30" s="2"/>
    </row>
    <row r="31" spans="1:11" ht="12.75">
      <c r="A31" s="2"/>
      <c r="B31" s="2"/>
      <c r="C31" s="2"/>
      <c r="D31" s="26"/>
      <c r="E31" s="30">
        <v>28</v>
      </c>
      <c r="F31" s="41"/>
      <c r="G31" s="40"/>
      <c r="H31" s="26"/>
      <c r="I31" s="2"/>
      <c r="J31" s="2"/>
      <c r="K31" s="2"/>
    </row>
    <row r="32" spans="1:11" ht="12.75">
      <c r="A32" s="2"/>
      <c r="B32" s="2"/>
      <c r="C32" s="2"/>
      <c r="D32" s="26"/>
      <c r="E32" s="30">
        <v>29</v>
      </c>
      <c r="F32" s="41"/>
      <c r="G32" s="40"/>
      <c r="H32" s="26"/>
      <c r="I32" s="2"/>
      <c r="J32" s="2"/>
      <c r="K32" s="2"/>
    </row>
    <row r="33" spans="1:11" ht="12.75">
      <c r="A33" s="2"/>
      <c r="B33" s="2"/>
      <c r="C33" s="2"/>
      <c r="D33" s="26"/>
      <c r="E33" s="30">
        <v>30</v>
      </c>
      <c r="F33" s="41"/>
      <c r="G33" s="40"/>
      <c r="H33" s="26"/>
      <c r="I33" s="2"/>
      <c r="J33" s="2"/>
      <c r="K33" s="2"/>
    </row>
    <row r="34" spans="1:11" ht="12.75">
      <c r="A34" s="2"/>
      <c r="B34" s="2"/>
      <c r="C34" s="2"/>
      <c r="D34" s="28"/>
      <c r="E34" s="30">
        <v>31</v>
      </c>
      <c r="F34" s="41"/>
      <c r="G34" s="40"/>
      <c r="H34" s="28"/>
      <c r="I34" s="2"/>
      <c r="J34" s="2"/>
      <c r="K34" s="2"/>
    </row>
    <row r="35" spans="1:11" ht="12.75">
      <c r="A35" s="2"/>
      <c r="B35" s="2"/>
      <c r="C35" s="2"/>
      <c r="D35" s="28"/>
      <c r="E35" s="30">
        <v>32</v>
      </c>
      <c r="F35" s="41"/>
      <c r="G35" s="40"/>
      <c r="H35" s="28"/>
      <c r="I35" s="2"/>
      <c r="J35" s="2"/>
      <c r="K35" s="2"/>
    </row>
    <row r="36" spans="1:11" ht="12.75">
      <c r="A36" s="2"/>
      <c r="B36" s="2"/>
      <c r="C36" s="2"/>
      <c r="D36" s="28"/>
      <c r="E36" s="30">
        <v>33</v>
      </c>
      <c r="F36" s="41"/>
      <c r="G36" s="40"/>
      <c r="H36" s="28"/>
      <c r="I36" s="2"/>
      <c r="J36" s="2"/>
      <c r="K36" s="2"/>
    </row>
    <row r="37" spans="1:11" ht="12.75">
      <c r="A37" s="2"/>
      <c r="B37" s="2"/>
      <c r="C37" s="2"/>
      <c r="D37" s="28"/>
      <c r="E37" s="30">
        <v>34</v>
      </c>
      <c r="F37" s="41"/>
      <c r="G37" s="40"/>
      <c r="H37" s="28"/>
      <c r="I37" s="2"/>
      <c r="J37" s="2"/>
      <c r="K37" s="2"/>
    </row>
    <row r="38" spans="1:11" ht="12.75">
      <c r="A38" s="2"/>
      <c r="B38" s="2"/>
      <c r="C38" s="2"/>
      <c r="D38" s="28"/>
      <c r="E38" s="30">
        <v>35</v>
      </c>
      <c r="F38" s="41"/>
      <c r="G38" s="40"/>
      <c r="H38" s="28"/>
      <c r="I38" s="2"/>
      <c r="J38" s="2"/>
      <c r="K38" s="2"/>
    </row>
    <row r="39" spans="1:11" ht="12.75">
      <c r="A39" s="2"/>
      <c r="B39" s="2"/>
      <c r="C39" s="2"/>
      <c r="D39" s="28"/>
      <c r="E39" s="30">
        <v>36</v>
      </c>
      <c r="F39" s="41"/>
      <c r="G39" s="40"/>
      <c r="H39" s="28"/>
      <c r="I39" s="2"/>
      <c r="J39" s="2"/>
      <c r="K39" s="2"/>
    </row>
    <row r="40" spans="1:11" ht="12.75">
      <c r="A40" s="2"/>
      <c r="B40" s="2"/>
      <c r="C40" s="2"/>
      <c r="D40" s="28"/>
      <c r="E40" s="30">
        <v>37</v>
      </c>
      <c r="F40" s="41"/>
      <c r="G40" s="40"/>
      <c r="H40" s="28"/>
      <c r="I40" s="2"/>
      <c r="J40" s="2"/>
      <c r="K40" s="2"/>
    </row>
    <row r="41" spans="1:11" ht="12.75">
      <c r="A41" s="2"/>
      <c r="B41" s="2"/>
      <c r="C41" s="2"/>
      <c r="D41" s="28"/>
      <c r="E41" s="30">
        <v>38</v>
      </c>
      <c r="F41" s="41"/>
      <c r="G41" s="40"/>
      <c r="H41" s="28"/>
      <c r="I41" s="2"/>
      <c r="J41" s="2"/>
      <c r="K41" s="2"/>
    </row>
    <row r="42" spans="1:11" ht="12.75">
      <c r="A42" s="2"/>
      <c r="B42" s="2"/>
      <c r="C42" s="2"/>
      <c r="D42" s="28"/>
      <c r="E42" s="30">
        <v>39</v>
      </c>
      <c r="F42" s="41"/>
      <c r="G42" s="40"/>
      <c r="H42" s="28"/>
      <c r="I42" s="2"/>
      <c r="J42" s="2"/>
      <c r="K42" s="2"/>
    </row>
    <row r="43" spans="1:11" ht="12.75">
      <c r="A43" s="2"/>
      <c r="B43" s="2"/>
      <c r="C43" s="2"/>
      <c r="D43" s="28"/>
      <c r="E43" s="30">
        <v>40</v>
      </c>
      <c r="F43" s="41"/>
      <c r="G43" s="40"/>
      <c r="H43" s="28"/>
      <c r="I43" s="2"/>
      <c r="J43" s="2"/>
      <c r="K43" s="2"/>
    </row>
    <row r="44" spans="1:11" ht="12.75">
      <c r="A44" s="2"/>
      <c r="B44" s="2"/>
      <c r="C44" s="2"/>
      <c r="D44" s="29"/>
      <c r="E44" s="29"/>
      <c r="F44" s="29"/>
      <c r="G44" s="29"/>
      <c r="H44" s="29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1">
      <selection activeCell="B16" sqref="B16:AR17"/>
    </sheetView>
  </sheetViews>
  <sheetFormatPr defaultColWidth="9.125" defaultRowHeight="12.75"/>
  <cols>
    <col min="1" max="1" width="2.50390625" style="4" customWidth="1"/>
    <col min="2" max="3" width="4.375" style="4" customWidth="1"/>
    <col min="4" max="4" width="4.50390625" style="4" customWidth="1"/>
    <col min="5" max="44" width="3.375" style="4" customWidth="1"/>
    <col min="45" max="45" width="8.50390625" style="4" customWidth="1"/>
    <col min="46" max="46" width="2.625" style="4" customWidth="1"/>
    <col min="47" max="16384" width="9.125" style="4" customWidth="1"/>
  </cols>
  <sheetData>
    <row r="1" spans="1:46" ht="18" customHeight="1">
      <c r="A1" s="24"/>
      <c r="B1" s="303" t="s">
        <v>23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5"/>
      <c r="AT1" s="24"/>
    </row>
    <row r="2" spans="1:46" ht="18" customHeight="1">
      <c r="A2" s="24"/>
      <c r="B2" s="306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8"/>
      <c r="AT2" s="24"/>
    </row>
    <row r="3" spans="1:46" ht="16.5" customHeight="1">
      <c r="A3" s="24"/>
      <c r="B3" s="313" t="s">
        <v>83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24"/>
    </row>
    <row r="4" spans="1:46" ht="16.5" customHeight="1">
      <c r="A4" s="2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24"/>
    </row>
    <row r="5" spans="1:46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8" customHeight="1">
      <c r="A6" s="24"/>
      <c r="B6" s="315" t="s">
        <v>51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7"/>
      <c r="AS6" s="310" t="s">
        <v>2</v>
      </c>
      <c r="AT6" s="24"/>
    </row>
    <row r="7" spans="1:46" ht="12.75" customHeight="1">
      <c r="A7" s="24"/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20"/>
      <c r="AS7" s="311"/>
      <c r="AT7" s="24"/>
    </row>
    <row r="8" spans="1:46" ht="21" customHeight="1">
      <c r="A8" s="24"/>
      <c r="B8" s="309" t="s">
        <v>15</v>
      </c>
      <c r="C8" s="309"/>
      <c r="D8" s="309"/>
      <c r="E8" s="49">
        <v>1</v>
      </c>
      <c r="F8" s="49">
        <v>2</v>
      </c>
      <c r="G8" s="49">
        <v>3</v>
      </c>
      <c r="H8" s="49">
        <v>4</v>
      </c>
      <c r="I8" s="49">
        <v>5</v>
      </c>
      <c r="J8" s="49">
        <v>6</v>
      </c>
      <c r="K8" s="49">
        <v>7</v>
      </c>
      <c r="L8" s="49">
        <v>8</v>
      </c>
      <c r="M8" s="49">
        <v>9</v>
      </c>
      <c r="N8" s="49">
        <v>10</v>
      </c>
      <c r="O8" s="49">
        <v>11</v>
      </c>
      <c r="P8" s="49">
        <v>12</v>
      </c>
      <c r="Q8" s="49">
        <v>13</v>
      </c>
      <c r="R8" s="49">
        <v>14</v>
      </c>
      <c r="S8" s="49">
        <v>15</v>
      </c>
      <c r="T8" s="49">
        <v>16</v>
      </c>
      <c r="U8" s="49">
        <v>17</v>
      </c>
      <c r="V8" s="49">
        <v>18</v>
      </c>
      <c r="W8" s="49">
        <v>19</v>
      </c>
      <c r="X8" s="49">
        <v>20</v>
      </c>
      <c r="Y8" s="49">
        <v>21</v>
      </c>
      <c r="Z8" s="49">
        <v>22</v>
      </c>
      <c r="AA8" s="49">
        <v>23</v>
      </c>
      <c r="AB8" s="49">
        <v>24</v>
      </c>
      <c r="AC8" s="49">
        <v>25</v>
      </c>
      <c r="AD8" s="49">
        <v>26</v>
      </c>
      <c r="AE8" s="49">
        <v>27</v>
      </c>
      <c r="AF8" s="49">
        <v>28</v>
      </c>
      <c r="AG8" s="49">
        <v>29</v>
      </c>
      <c r="AH8" s="49">
        <v>30</v>
      </c>
      <c r="AI8" s="49">
        <v>31</v>
      </c>
      <c r="AJ8" s="49">
        <v>32</v>
      </c>
      <c r="AK8" s="49">
        <v>33</v>
      </c>
      <c r="AL8" s="49">
        <v>34</v>
      </c>
      <c r="AM8" s="49">
        <v>35</v>
      </c>
      <c r="AN8" s="49">
        <v>36</v>
      </c>
      <c r="AO8" s="49">
        <v>37</v>
      </c>
      <c r="AP8" s="49">
        <v>38</v>
      </c>
      <c r="AQ8" s="49">
        <v>39</v>
      </c>
      <c r="AR8" s="49">
        <v>40</v>
      </c>
      <c r="AS8" s="312"/>
      <c r="AT8" s="24"/>
    </row>
    <row r="9" spans="1:46" ht="25.5" customHeight="1">
      <c r="A9" s="24"/>
      <c r="B9" s="302" t="s">
        <v>16</v>
      </c>
      <c r="C9" s="302"/>
      <c r="D9" s="302"/>
      <c r="E9" s="146">
        <v>10</v>
      </c>
      <c r="F9" s="146">
        <v>10</v>
      </c>
      <c r="G9" s="146">
        <v>10</v>
      </c>
      <c r="H9" s="146">
        <v>10</v>
      </c>
      <c r="I9" s="146">
        <v>10</v>
      </c>
      <c r="J9" s="146">
        <v>10</v>
      </c>
      <c r="K9" s="146">
        <v>10</v>
      </c>
      <c r="L9" s="146">
        <v>10</v>
      </c>
      <c r="M9" s="146">
        <v>10</v>
      </c>
      <c r="N9" s="146">
        <v>10</v>
      </c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22">
        <f>IF(SUM(E9:AR9)=0," ",SUM(E9:AR9))</f>
        <v>100</v>
      </c>
      <c r="AT9" s="24"/>
    </row>
    <row r="10" spans="1:46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4"/>
    </row>
    <row r="11" spans="1:46" ht="18" customHeight="1">
      <c r="A11" s="24"/>
      <c r="B11" s="315" t="s">
        <v>52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7"/>
      <c r="AS11" s="310" t="s">
        <v>2</v>
      </c>
      <c r="AT11" s="24"/>
    </row>
    <row r="12" spans="1:46" ht="12.75" customHeight="1">
      <c r="A12" s="24"/>
      <c r="B12" s="318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20"/>
      <c r="AS12" s="311"/>
      <c r="AT12" s="24"/>
    </row>
    <row r="13" spans="1:46" ht="21" customHeight="1">
      <c r="A13" s="24"/>
      <c r="B13" s="309" t="s">
        <v>15</v>
      </c>
      <c r="C13" s="309"/>
      <c r="D13" s="309"/>
      <c r="E13" s="49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49">
        <v>16</v>
      </c>
      <c r="U13" s="49">
        <v>17</v>
      </c>
      <c r="V13" s="49">
        <v>18</v>
      </c>
      <c r="W13" s="49">
        <v>19</v>
      </c>
      <c r="X13" s="49">
        <v>20</v>
      </c>
      <c r="Y13" s="49">
        <v>21</v>
      </c>
      <c r="Z13" s="49">
        <v>22</v>
      </c>
      <c r="AA13" s="49">
        <v>23</v>
      </c>
      <c r="AB13" s="49">
        <v>24</v>
      </c>
      <c r="AC13" s="49">
        <v>25</v>
      </c>
      <c r="AD13" s="49">
        <v>26</v>
      </c>
      <c r="AE13" s="49">
        <v>27</v>
      </c>
      <c r="AF13" s="49">
        <v>28</v>
      </c>
      <c r="AG13" s="49">
        <v>29</v>
      </c>
      <c r="AH13" s="49">
        <v>30</v>
      </c>
      <c r="AI13" s="49">
        <v>31</v>
      </c>
      <c r="AJ13" s="49">
        <v>32</v>
      </c>
      <c r="AK13" s="49">
        <v>33</v>
      </c>
      <c r="AL13" s="49">
        <v>34</v>
      </c>
      <c r="AM13" s="49">
        <v>35</v>
      </c>
      <c r="AN13" s="49">
        <v>36</v>
      </c>
      <c r="AO13" s="49">
        <v>37</v>
      </c>
      <c r="AP13" s="49">
        <v>38</v>
      </c>
      <c r="AQ13" s="49">
        <v>39</v>
      </c>
      <c r="AR13" s="49">
        <v>40</v>
      </c>
      <c r="AS13" s="312"/>
      <c r="AT13" s="24"/>
    </row>
    <row r="14" spans="1:46" ht="25.5" customHeight="1">
      <c r="A14" s="24"/>
      <c r="B14" s="302" t="s">
        <v>16</v>
      </c>
      <c r="C14" s="302"/>
      <c r="D14" s="302"/>
      <c r="E14" s="147">
        <v>5</v>
      </c>
      <c r="F14" s="147">
        <v>5</v>
      </c>
      <c r="G14" s="147">
        <v>5</v>
      </c>
      <c r="H14" s="147">
        <v>5</v>
      </c>
      <c r="I14" s="147">
        <v>5</v>
      </c>
      <c r="J14" s="147">
        <v>5</v>
      </c>
      <c r="K14" s="147">
        <v>5</v>
      </c>
      <c r="L14" s="147">
        <v>5</v>
      </c>
      <c r="M14" s="147">
        <v>5</v>
      </c>
      <c r="N14" s="147">
        <v>5</v>
      </c>
      <c r="O14" s="147">
        <v>5</v>
      </c>
      <c r="P14" s="147">
        <v>5</v>
      </c>
      <c r="Q14" s="147">
        <v>5</v>
      </c>
      <c r="R14" s="147">
        <v>5</v>
      </c>
      <c r="S14" s="147">
        <v>5</v>
      </c>
      <c r="T14" s="147">
        <v>5</v>
      </c>
      <c r="U14" s="147">
        <v>5</v>
      </c>
      <c r="V14" s="147">
        <v>5</v>
      </c>
      <c r="W14" s="147">
        <v>5</v>
      </c>
      <c r="X14" s="147">
        <v>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>
        <f>IF(SUM(E14:AR14)=0," ",SUM(E14:AR14))</f>
        <v>100</v>
      </c>
      <c r="AT14" s="24"/>
    </row>
    <row r="15" spans="1:46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4"/>
    </row>
    <row r="16" spans="1:46" ht="18" customHeight="1">
      <c r="A16" s="24"/>
      <c r="B16" s="326" t="s">
        <v>53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8"/>
      <c r="AS16" s="322" t="s">
        <v>2</v>
      </c>
      <c r="AT16" s="24"/>
    </row>
    <row r="17" spans="1:46" ht="12.75" customHeight="1">
      <c r="A17" s="24"/>
      <c r="B17" s="329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1"/>
      <c r="AS17" s="323"/>
      <c r="AT17" s="24"/>
    </row>
    <row r="18" spans="1:46" ht="21" customHeight="1">
      <c r="A18" s="24"/>
      <c r="B18" s="325" t="s">
        <v>15</v>
      </c>
      <c r="C18" s="325"/>
      <c r="D18" s="325"/>
      <c r="E18" s="50">
        <v>1</v>
      </c>
      <c r="F18" s="50">
        <v>2</v>
      </c>
      <c r="G18" s="50">
        <v>3</v>
      </c>
      <c r="H18" s="50">
        <v>4</v>
      </c>
      <c r="I18" s="50">
        <v>5</v>
      </c>
      <c r="J18" s="50">
        <v>6</v>
      </c>
      <c r="K18" s="50">
        <v>7</v>
      </c>
      <c r="L18" s="50">
        <v>8</v>
      </c>
      <c r="M18" s="50">
        <v>9</v>
      </c>
      <c r="N18" s="50">
        <v>10</v>
      </c>
      <c r="O18" s="50">
        <v>11</v>
      </c>
      <c r="P18" s="50">
        <v>12</v>
      </c>
      <c r="Q18" s="50">
        <v>13</v>
      </c>
      <c r="R18" s="50">
        <v>14</v>
      </c>
      <c r="S18" s="50">
        <v>15</v>
      </c>
      <c r="T18" s="50">
        <v>16</v>
      </c>
      <c r="U18" s="50">
        <v>17</v>
      </c>
      <c r="V18" s="50">
        <v>18</v>
      </c>
      <c r="W18" s="50">
        <v>19</v>
      </c>
      <c r="X18" s="50">
        <v>20</v>
      </c>
      <c r="Y18" s="50">
        <v>21</v>
      </c>
      <c r="Z18" s="50">
        <v>22</v>
      </c>
      <c r="AA18" s="50">
        <v>23</v>
      </c>
      <c r="AB18" s="50">
        <v>24</v>
      </c>
      <c r="AC18" s="50">
        <v>25</v>
      </c>
      <c r="AD18" s="50">
        <v>26</v>
      </c>
      <c r="AE18" s="50">
        <v>27</v>
      </c>
      <c r="AF18" s="50">
        <v>28</v>
      </c>
      <c r="AG18" s="50">
        <v>29</v>
      </c>
      <c r="AH18" s="50">
        <v>30</v>
      </c>
      <c r="AI18" s="50">
        <v>31</v>
      </c>
      <c r="AJ18" s="50">
        <v>32</v>
      </c>
      <c r="AK18" s="50">
        <v>33</v>
      </c>
      <c r="AL18" s="50">
        <v>34</v>
      </c>
      <c r="AM18" s="50">
        <v>35</v>
      </c>
      <c r="AN18" s="50">
        <v>36</v>
      </c>
      <c r="AO18" s="50">
        <v>37</v>
      </c>
      <c r="AP18" s="50">
        <v>38</v>
      </c>
      <c r="AQ18" s="50">
        <v>39</v>
      </c>
      <c r="AR18" s="50">
        <v>40</v>
      </c>
      <c r="AS18" s="324"/>
      <c r="AT18" s="24"/>
    </row>
    <row r="19" spans="1:46" ht="25.5" customHeight="1">
      <c r="A19" s="24"/>
      <c r="B19" s="321" t="s">
        <v>16</v>
      </c>
      <c r="C19" s="321"/>
      <c r="D19" s="3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3" t="str">
        <f>IF(SUM(E19:AR19)=0," ",SUM(E19:AR19))</f>
        <v> </v>
      </c>
      <c r="AT19" s="24"/>
    </row>
    <row r="20" spans="1:46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dataValidations count="2">
    <dataValidation allowBlank="1" showInputMessage="1" showErrorMessage="1" prompt="Sorunun puan değerini giriniz." sqref="E19:AR19 O9:AR9 Y14:AR14"/>
    <dataValidation allowBlank="1" showInputMessage="1" showErrorMessage="1" prompt="Sorunun puan değerini giriniz." sqref="E9:N9 E14:X14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1"/>
  <sheetViews>
    <sheetView view="pageBreakPreview" zoomScale="98" zoomScaleNormal="70" zoomScaleSheetLayoutView="98" zoomScalePageLayoutView="0" workbookViewId="0" topLeftCell="A1">
      <selection activeCell="Z10" sqref="Z10"/>
    </sheetView>
  </sheetViews>
  <sheetFormatPr defaultColWidth="9.125" defaultRowHeight="12.75"/>
  <cols>
    <col min="1" max="1" width="3.875" style="4" customWidth="1"/>
    <col min="2" max="2" width="5.625" style="4" customWidth="1"/>
    <col min="3" max="4" width="8.625" style="4" customWidth="1"/>
    <col min="5" max="5" width="3.50390625" style="4" customWidth="1"/>
    <col min="6" max="45" width="2.50390625" style="4" customWidth="1"/>
    <col min="46" max="46" width="11.00390625" style="4" customWidth="1"/>
    <col min="47" max="47" width="6.375" style="4" customWidth="1"/>
    <col min="48" max="16384" width="9.125" style="4" customWidth="1"/>
  </cols>
  <sheetData>
    <row r="1" spans="1:47" ht="20.25" customHeight="1">
      <c r="A1" s="350" t="str">
        <f>'K. Bilgiler'!H14&amp;" EĞİTİM ÖĞRETİM YILI "&amp;'K. Bilgiler'!H6</f>
        <v>2023-2024 EĞİTİM ÖĞRETİM YILI 100.YIL MESLEKİ VE TEKNİK ANADOLU LİSESİ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2"/>
      <c r="AQ1" s="349">
        <f>'Yazılı Tarihleri'!D2</f>
        <v>0</v>
      </c>
      <c r="AR1" s="349"/>
      <c r="AS1" s="349"/>
      <c r="AT1" s="349"/>
      <c r="AU1" s="349"/>
    </row>
    <row r="2" spans="1:47" ht="20.25" customHeight="1">
      <c r="A2" s="348" t="str">
        <f>'K. Bilgiler'!H10&amp;" / "&amp;'K. Bilgiler'!H12&amp;" SINIFI "&amp;'K. Bilgiler'!H8&amp;" DERSİ "&amp;'K. Bilgiler'!H16&amp;" DÖNEM 1. SINAV ANALİZİ"</f>
        <v> /  SINIFI  DERSİ 1 DÖNEM 1. SINAV ANALİZİ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9"/>
      <c r="AR2" s="349"/>
      <c r="AS2" s="349"/>
      <c r="AT2" s="349"/>
      <c r="AU2" s="349"/>
    </row>
    <row r="3" spans="1:47" ht="84.75" customHeight="1">
      <c r="A3" s="343" t="s">
        <v>84</v>
      </c>
      <c r="B3" s="344"/>
      <c r="C3" s="344"/>
      <c r="D3" s="344"/>
      <c r="E3" s="345"/>
      <c r="F3" s="143" t="s">
        <v>107</v>
      </c>
      <c r="G3" s="143" t="s">
        <v>108</v>
      </c>
      <c r="H3" s="143" t="s">
        <v>109</v>
      </c>
      <c r="I3" s="143" t="s">
        <v>110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4"/>
      <c r="AR3" s="144"/>
      <c r="AS3" s="144"/>
      <c r="AT3" s="346"/>
      <c r="AU3" s="347"/>
    </row>
    <row r="4" spans="1:47" ht="12.75" customHeight="1">
      <c r="A4" s="377" t="s">
        <v>27</v>
      </c>
      <c r="B4" s="377"/>
      <c r="C4" s="377"/>
      <c r="D4" s="377"/>
      <c r="E4" s="377"/>
      <c r="F4" s="17">
        <f>IF('NOT Baremi'!E9=0," ",'NOT Baremi'!E9)</f>
        <v>10</v>
      </c>
      <c r="G4" s="17">
        <f>IF('NOT Baremi'!F9=0," ",'NOT Baremi'!F9)</f>
        <v>10</v>
      </c>
      <c r="H4" s="17">
        <f>IF('NOT Baremi'!G9=0," ",'NOT Baremi'!G9)</f>
        <v>10</v>
      </c>
      <c r="I4" s="17">
        <f>IF('NOT Baremi'!H9=0," ",'NOT Baremi'!H9)</f>
        <v>10</v>
      </c>
      <c r="J4" s="17">
        <f>IF('NOT Baremi'!I9=0," ",'NOT Baremi'!I9)</f>
        <v>10</v>
      </c>
      <c r="K4" s="17">
        <f>IF('NOT Baremi'!J9=0," ",'NOT Baremi'!J9)</f>
        <v>10</v>
      </c>
      <c r="L4" s="17">
        <f>IF('NOT Baremi'!K9=0," ",'NOT Baremi'!K9)</f>
        <v>10</v>
      </c>
      <c r="M4" s="17">
        <f>IF('NOT Baremi'!L9=0," ",'NOT Baremi'!L9)</f>
        <v>10</v>
      </c>
      <c r="N4" s="17">
        <f>IF('NOT Baremi'!M9=0," ",'NOT Baremi'!M9)</f>
        <v>10</v>
      </c>
      <c r="O4" s="17">
        <f>IF('NOT Baremi'!N9=0," ",'NOT Baremi'!N9)</f>
        <v>10</v>
      </c>
      <c r="P4" s="17" t="str">
        <f>IF('NOT Baremi'!O9=0," ",'NOT Baremi'!O9)</f>
        <v> </v>
      </c>
      <c r="Q4" s="17" t="str">
        <f>IF('NOT Baremi'!P9=0," ",'NOT Baremi'!P9)</f>
        <v> </v>
      </c>
      <c r="R4" s="17" t="str">
        <f>IF('NOT Baremi'!Q9=0," ",'NOT Baremi'!Q9)</f>
        <v> </v>
      </c>
      <c r="S4" s="17" t="str">
        <f>IF('NOT Baremi'!R9=0," ",'NOT Baremi'!R9)</f>
        <v> </v>
      </c>
      <c r="T4" s="17" t="str">
        <f>IF('NOT Baremi'!S9=0," ",'NOT Baremi'!S9)</f>
        <v> </v>
      </c>
      <c r="U4" s="17" t="str">
        <f>IF('NOT Baremi'!T9=0," ",'NOT Baremi'!T9)</f>
        <v> </v>
      </c>
      <c r="V4" s="17" t="str">
        <f>IF('NOT Baremi'!U9=0," ",'NOT Baremi'!U9)</f>
        <v> </v>
      </c>
      <c r="W4" s="17" t="str">
        <f>IF('NOT Baremi'!V9=0," ",'NOT Baremi'!V9)</f>
        <v> </v>
      </c>
      <c r="X4" s="17" t="str">
        <f>IF('NOT Baremi'!W9=0," ",'NOT Baremi'!W9)</f>
        <v> </v>
      </c>
      <c r="Y4" s="17" t="str">
        <f>IF('NOT Baremi'!X9=0," ",'NOT Baremi'!X9)</f>
        <v> </v>
      </c>
      <c r="Z4" s="17" t="str">
        <f>IF('NOT Baremi'!Y9=0," ",'NOT Baremi'!Y9)</f>
        <v> </v>
      </c>
      <c r="AA4" s="17" t="str">
        <f>IF('NOT Baremi'!Z9=0," ",'NOT Baremi'!Z9)</f>
        <v> </v>
      </c>
      <c r="AB4" s="17" t="str">
        <f>IF('NOT Baremi'!AA9=0," ",'NOT Baremi'!AA9)</f>
        <v> </v>
      </c>
      <c r="AC4" s="17" t="str">
        <f>IF('NOT Baremi'!AB9=0," ",'NOT Baremi'!AB9)</f>
        <v> </v>
      </c>
      <c r="AD4" s="17" t="str">
        <f>IF('NOT Baremi'!AC9=0," ",'NOT Baremi'!AC9)</f>
        <v> </v>
      </c>
      <c r="AE4" s="17" t="str">
        <f>IF('NOT Baremi'!AD9=0," ",'NOT Baremi'!AD9)</f>
        <v> </v>
      </c>
      <c r="AF4" s="17" t="str">
        <f>IF('NOT Baremi'!AE9=0," ",'NOT Baremi'!AE9)</f>
        <v> </v>
      </c>
      <c r="AG4" s="17" t="str">
        <f>IF('NOT Baremi'!AF9=0," ",'NOT Baremi'!AF9)</f>
        <v> </v>
      </c>
      <c r="AH4" s="17" t="str">
        <f>IF('NOT Baremi'!AG9=0," ",'NOT Baremi'!AG9)</f>
        <v> </v>
      </c>
      <c r="AI4" s="17" t="str">
        <f>IF('NOT Baremi'!AH9=0," ",'NOT Baremi'!AH9)</f>
        <v> </v>
      </c>
      <c r="AJ4" s="17" t="str">
        <f>IF('NOT Baremi'!AI9=0," ",'NOT Baremi'!AI9)</f>
        <v> </v>
      </c>
      <c r="AK4" s="17" t="str">
        <f>IF('NOT Baremi'!AJ9=0," ",'NOT Baremi'!AJ9)</f>
        <v> </v>
      </c>
      <c r="AL4" s="17" t="str">
        <f>IF('NOT Baremi'!AK9=0," ",'NOT Baremi'!AK9)</f>
        <v> </v>
      </c>
      <c r="AM4" s="17" t="str">
        <f>IF('NOT Baremi'!AL9=0," ",'NOT Baremi'!AL9)</f>
        <v> </v>
      </c>
      <c r="AN4" s="17" t="str">
        <f>IF('NOT Baremi'!AM9=0," ",'NOT Baremi'!AM9)</f>
        <v> </v>
      </c>
      <c r="AO4" s="17" t="str">
        <f>IF('NOT Baremi'!AN9=0," ",'NOT Baremi'!AN9)</f>
        <v> </v>
      </c>
      <c r="AP4" s="17" t="str">
        <f>IF('NOT Baremi'!AO9=0," ",'NOT Baremi'!AO9)</f>
        <v> </v>
      </c>
      <c r="AQ4" s="17" t="str">
        <f>IF('NOT Baremi'!AP9=0," ",'NOT Baremi'!AP9)</f>
        <v> </v>
      </c>
      <c r="AR4" s="17" t="str">
        <f>IF('NOT Baremi'!AQ9=0," ",'NOT Baremi'!AQ9)</f>
        <v> </v>
      </c>
      <c r="AS4" s="17" t="str">
        <f>IF('NOT Baremi'!AR9=0," ",'NOT Baremi'!AR9)</f>
        <v> </v>
      </c>
      <c r="AT4" s="36">
        <f>IF(SUM(F4:AS4)=0," ",SUM(F4:AS4))</f>
        <v>100</v>
      </c>
      <c r="AU4" s="369" t="s">
        <v>99</v>
      </c>
    </row>
    <row r="5" spans="1:47" ht="36.75">
      <c r="A5" s="37" t="s">
        <v>0</v>
      </c>
      <c r="B5" s="37" t="s">
        <v>35</v>
      </c>
      <c r="C5" s="378" t="s">
        <v>26</v>
      </c>
      <c r="D5" s="378"/>
      <c r="E5" s="378"/>
      <c r="F5" s="16" t="str">
        <f>IF('NOT Baremi'!E9&gt;0,'NOT Baremi'!E8&amp;"."&amp;"SORU"," ")</f>
        <v>1.SORU</v>
      </c>
      <c r="G5" s="16" t="str">
        <f>IF('NOT Baremi'!F9&gt;0,'NOT Baremi'!F8&amp;"."&amp;"SORU"," ")</f>
        <v>2.SORU</v>
      </c>
      <c r="H5" s="16" t="str">
        <f>IF('NOT Baremi'!G9&gt;0,'NOT Baremi'!G8&amp;"."&amp;"SORU"," ")</f>
        <v>3.SORU</v>
      </c>
      <c r="I5" s="16" t="str">
        <f>IF('NOT Baremi'!H9&gt;0,'NOT Baremi'!H8&amp;"."&amp;"SORU"," ")</f>
        <v>4.SORU</v>
      </c>
      <c r="J5" s="16" t="str">
        <f>IF('NOT Baremi'!I9&gt;0,'NOT Baremi'!I8&amp;"."&amp;"SORU"," ")</f>
        <v>5.SORU</v>
      </c>
      <c r="K5" s="16" t="str">
        <f>IF('NOT Baremi'!J9&gt;0,'NOT Baremi'!J8&amp;"."&amp;"SORU"," ")</f>
        <v>6.SORU</v>
      </c>
      <c r="L5" s="16" t="str">
        <f>IF('NOT Baremi'!K9&gt;0,'NOT Baremi'!K8&amp;"."&amp;"SORU"," ")</f>
        <v>7.SORU</v>
      </c>
      <c r="M5" s="16" t="str">
        <f>IF('NOT Baremi'!L9&gt;0,'NOT Baremi'!L8&amp;"."&amp;"SORU"," ")</f>
        <v>8.SORU</v>
      </c>
      <c r="N5" s="16" t="str">
        <f>IF('NOT Baremi'!M9&gt;0,'NOT Baremi'!M8&amp;"."&amp;"SORU"," ")</f>
        <v>9.SORU</v>
      </c>
      <c r="O5" s="16" t="str">
        <f>IF('NOT Baremi'!N9&gt;0,'NOT Baremi'!N8&amp;"."&amp;"SORU"," ")</f>
        <v>10.SORU</v>
      </c>
      <c r="P5" s="16" t="str">
        <f>IF('NOT Baremi'!O9&gt;0,'NOT Baremi'!O8&amp;"."&amp;"SORU"," ")</f>
        <v> </v>
      </c>
      <c r="Q5" s="16" t="str">
        <f>IF('NOT Baremi'!P9&gt;0,'NOT Baremi'!P8&amp;"."&amp;"SORU"," ")</f>
        <v> </v>
      </c>
      <c r="R5" s="16" t="str">
        <f>IF('NOT Baremi'!Q9&gt;0,'NOT Baremi'!Q8&amp;"."&amp;"SORU"," ")</f>
        <v> </v>
      </c>
      <c r="S5" s="16" t="str">
        <f>IF('NOT Baremi'!R9&gt;0,'NOT Baremi'!R8&amp;"."&amp;"SORU"," ")</f>
        <v> </v>
      </c>
      <c r="T5" s="16" t="str">
        <f>IF('NOT Baremi'!S9&gt;0,'NOT Baremi'!S8&amp;"."&amp;"SORU"," ")</f>
        <v> </v>
      </c>
      <c r="U5" s="16" t="str">
        <f>IF('NOT Baremi'!T9&gt;0,'NOT Baremi'!T8&amp;"."&amp;"SORU"," ")</f>
        <v> </v>
      </c>
      <c r="V5" s="16" t="str">
        <f>IF('NOT Baremi'!U9&gt;0,'NOT Baremi'!U8&amp;"."&amp;"SORU"," ")</f>
        <v> </v>
      </c>
      <c r="W5" s="16" t="str">
        <f>IF('NOT Baremi'!V9&gt;0,'NOT Baremi'!V8&amp;"."&amp;"SORU"," ")</f>
        <v> </v>
      </c>
      <c r="X5" s="16" t="str">
        <f>IF('NOT Baremi'!W9&gt;0,'NOT Baremi'!W8&amp;"."&amp;"SORU"," ")</f>
        <v> </v>
      </c>
      <c r="Y5" s="16" t="str">
        <f>IF('NOT Baremi'!X9&gt;0,'NOT Baremi'!X8&amp;"."&amp;"SORU"," ")</f>
        <v> </v>
      </c>
      <c r="Z5" s="16" t="str">
        <f>IF('NOT Baremi'!Y9&gt;0,'NOT Baremi'!Y8&amp;"."&amp;"SORU"," ")</f>
        <v> </v>
      </c>
      <c r="AA5" s="16" t="str">
        <f>IF('NOT Baremi'!Z9&gt;0,'NOT Baremi'!Z8&amp;"."&amp;"SORU"," ")</f>
        <v> </v>
      </c>
      <c r="AB5" s="16" t="str">
        <f>IF('NOT Baremi'!AA9&gt;0,'NOT Baremi'!AA8&amp;"."&amp;"SORU"," ")</f>
        <v> </v>
      </c>
      <c r="AC5" s="16" t="str">
        <f>IF('NOT Baremi'!AB9&gt;0,'NOT Baremi'!AB8&amp;"."&amp;"SORU"," ")</f>
        <v> </v>
      </c>
      <c r="AD5" s="16" t="str">
        <f>IF('NOT Baremi'!AC9&gt;0,'NOT Baremi'!AC8&amp;"."&amp;"SORU"," ")</f>
        <v> </v>
      </c>
      <c r="AE5" s="16" t="str">
        <f>IF('NOT Baremi'!AD9&gt;0,'NOT Baremi'!AD8&amp;"."&amp;"SORU"," ")</f>
        <v> </v>
      </c>
      <c r="AF5" s="16" t="str">
        <f>IF('NOT Baremi'!AE9&gt;0,'NOT Baremi'!AE8&amp;"."&amp;"SORU"," ")</f>
        <v> </v>
      </c>
      <c r="AG5" s="16" t="str">
        <f>IF('NOT Baremi'!AF9&gt;0,'NOT Baremi'!AF8&amp;"."&amp;"SORU"," ")</f>
        <v> </v>
      </c>
      <c r="AH5" s="16" t="str">
        <f>IF('NOT Baremi'!AG9&gt;0,'NOT Baremi'!AG8&amp;"."&amp;"SORU"," ")</f>
        <v> </v>
      </c>
      <c r="AI5" s="16" t="str">
        <f>IF('NOT Baremi'!AH9&gt;0,'NOT Baremi'!AH8&amp;"."&amp;"SORU"," ")</f>
        <v> </v>
      </c>
      <c r="AJ5" s="16" t="str">
        <f>IF('NOT Baremi'!AI9&gt;0,'NOT Baremi'!AI8&amp;"."&amp;"SORU"," ")</f>
        <v> </v>
      </c>
      <c r="AK5" s="16" t="str">
        <f>IF('NOT Baremi'!AJ9&gt;0,'NOT Baremi'!AJ8&amp;"."&amp;"SORU"," ")</f>
        <v> </v>
      </c>
      <c r="AL5" s="16" t="str">
        <f>IF('NOT Baremi'!AK9&gt;0,'NOT Baremi'!AK8&amp;"."&amp;"SORU"," ")</f>
        <v> </v>
      </c>
      <c r="AM5" s="16" t="str">
        <f>IF('NOT Baremi'!AL9&gt;0,'NOT Baremi'!AL8&amp;"."&amp;"SORU"," ")</f>
        <v> </v>
      </c>
      <c r="AN5" s="16" t="str">
        <f>IF('NOT Baremi'!AM9&gt;0,'NOT Baremi'!AM8&amp;"."&amp;"SORU"," ")</f>
        <v> </v>
      </c>
      <c r="AO5" s="16" t="str">
        <f>IF('NOT Baremi'!AN9&gt;0,'NOT Baremi'!AN8&amp;"."&amp;"SORU"," ")</f>
        <v> </v>
      </c>
      <c r="AP5" s="16" t="str">
        <f>IF('NOT Baremi'!AO9&gt;0,'NOT Baremi'!AO8&amp;"."&amp;"SORU"," ")</f>
        <v> </v>
      </c>
      <c r="AQ5" s="16" t="str">
        <f>IF('NOT Baremi'!AP9&gt;0,'NOT Baremi'!AP8&amp;"."&amp;"SORU"," ")</f>
        <v> </v>
      </c>
      <c r="AR5" s="16" t="str">
        <f>IF('NOT Baremi'!AQ9&gt;0,'NOT Baremi'!AQ8&amp;"."&amp;"SORU"," ")</f>
        <v> </v>
      </c>
      <c r="AS5" s="16" t="str">
        <f>IF('NOT Baremi'!AR9&gt;0,'NOT Baremi'!AR8&amp;"."&amp;"SORU"," ")</f>
        <v> </v>
      </c>
      <c r="AT5" s="18" t="s">
        <v>30</v>
      </c>
      <c r="AU5" s="370"/>
    </row>
    <row r="6" spans="1:47" ht="12" customHeight="1">
      <c r="A6" s="38">
        <f>'S. Listesi'!E4</f>
        <v>1</v>
      </c>
      <c r="B6" s="39" t="str">
        <f>IF('S. Listesi'!F4=0," ",'S. Listesi'!F4)</f>
        <v> </v>
      </c>
      <c r="C6" s="356" t="str">
        <f>IF('S. Listesi'!G4=0," ",'S. Listesi'!G4)</f>
        <v> </v>
      </c>
      <c r="D6" s="356"/>
      <c r="E6" s="356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9" t="str">
        <f>IF(COUNTBLANK(F6:AS6)=COLUMNS(F6:AS6)," ",IF(SUM(F6:AS6)=0,0,SUM(F6:AS6)))</f>
        <v> </v>
      </c>
      <c r="AU6" s="19" t="str">
        <f aca="true" t="shared" si="0" ref="AU6:AU45">IF(AT6=" "," ",IF(AT6&gt;=85,5,IF(AT6&gt;=70,4,IF(AT6&gt;=60,3,IF(AT6&gt;=50,2,IF(AT6&gt;=0,1,0))))))</f>
        <v> </v>
      </c>
    </row>
    <row r="7" spans="1:47" ht="12" customHeight="1">
      <c r="A7" s="38">
        <f>'S. Listesi'!E5</f>
        <v>2</v>
      </c>
      <c r="B7" s="39" t="str">
        <f>IF('S. Listesi'!F5=0," ",'S. Listesi'!F5)</f>
        <v> </v>
      </c>
      <c r="C7" s="356" t="str">
        <f>IF('S. Listesi'!G5=0," ",'S. Listesi'!G5)</f>
        <v> </v>
      </c>
      <c r="D7" s="356"/>
      <c r="E7" s="356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9" t="str">
        <f aca="true" t="shared" si="1" ref="AT7:AT45">IF(COUNTBLANK(F7:AS7)=COLUMNS(F7:AS7)," ",IF(SUM(F7:AS7)=0,0,SUM(F7:AS7)))</f>
        <v> </v>
      </c>
      <c r="AU7" s="19" t="str">
        <f t="shared" si="0"/>
        <v> </v>
      </c>
    </row>
    <row r="8" spans="1:47" ht="12" customHeight="1">
      <c r="A8" s="38">
        <f>'S. Listesi'!E6</f>
        <v>3</v>
      </c>
      <c r="B8" s="39" t="str">
        <f>IF('S. Listesi'!F6=0," ",'S. Listesi'!F6)</f>
        <v> </v>
      </c>
      <c r="C8" s="356" t="str">
        <f>IF('S. Listesi'!G6=0," ",'S. Listesi'!G6)</f>
        <v> </v>
      </c>
      <c r="D8" s="356"/>
      <c r="E8" s="356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9" t="str">
        <f t="shared" si="1"/>
        <v> </v>
      </c>
      <c r="AU8" s="19" t="str">
        <f>IF(AT8=" "," ",IF(AT8&gt;=85,5,IF(AT8&gt;=70,4,IF(AT8&gt;=60,3,IF(AT8&gt;=50,2,IF(AT8&gt;=0,1,0))))))</f>
        <v> </v>
      </c>
    </row>
    <row r="9" spans="1:47" ht="12" customHeight="1">
      <c r="A9" s="38">
        <f>'S. Listesi'!E7</f>
        <v>4</v>
      </c>
      <c r="B9" s="39" t="str">
        <f>IF('S. Listesi'!F7=0," ",'S. Listesi'!F7)</f>
        <v> </v>
      </c>
      <c r="C9" s="356" t="str">
        <f>IF('S. Listesi'!G7=0," ",'S. Listesi'!G7)</f>
        <v> </v>
      </c>
      <c r="D9" s="356"/>
      <c r="E9" s="356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9" t="str">
        <f t="shared" si="1"/>
        <v> </v>
      </c>
      <c r="AU9" s="19" t="str">
        <f t="shared" si="0"/>
        <v> </v>
      </c>
    </row>
    <row r="10" spans="1:47" ht="12" customHeight="1">
      <c r="A10" s="38">
        <f>'S. Listesi'!E8</f>
        <v>5</v>
      </c>
      <c r="B10" s="39" t="str">
        <f>IF('S. Listesi'!F8=0," ",'S. Listesi'!F8)</f>
        <v> </v>
      </c>
      <c r="C10" s="356" t="str">
        <f>IF('S. Listesi'!G8=0," ",'S. Listesi'!G8)</f>
        <v> </v>
      </c>
      <c r="D10" s="356"/>
      <c r="E10" s="356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9" t="str">
        <f t="shared" si="1"/>
        <v> </v>
      </c>
      <c r="AU10" s="19" t="str">
        <f t="shared" si="0"/>
        <v> </v>
      </c>
    </row>
    <row r="11" spans="1:47" ht="12" customHeight="1">
      <c r="A11" s="38">
        <f>'S. Listesi'!E9</f>
        <v>6</v>
      </c>
      <c r="B11" s="39" t="str">
        <f>IF('S. Listesi'!F9=0," ",'S. Listesi'!F9)</f>
        <v> </v>
      </c>
      <c r="C11" s="356" t="str">
        <f>IF('S. Listesi'!G9=0," ",'S. Listesi'!G9)</f>
        <v> </v>
      </c>
      <c r="D11" s="356"/>
      <c r="E11" s="356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9" t="str">
        <f t="shared" si="1"/>
        <v> </v>
      </c>
      <c r="AU11" s="19" t="str">
        <f t="shared" si="0"/>
        <v> </v>
      </c>
    </row>
    <row r="12" spans="1:47" ht="12" customHeight="1">
      <c r="A12" s="38">
        <f>'S. Listesi'!E10</f>
        <v>7</v>
      </c>
      <c r="B12" s="39" t="str">
        <f>IF('S. Listesi'!F10=0," ",'S. Listesi'!F10)</f>
        <v> </v>
      </c>
      <c r="C12" s="356" t="str">
        <f>IF('S. Listesi'!G10=0," ",'S. Listesi'!G10)</f>
        <v> </v>
      </c>
      <c r="D12" s="356"/>
      <c r="E12" s="356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9" t="str">
        <f t="shared" si="1"/>
        <v> </v>
      </c>
      <c r="AU12" s="19" t="str">
        <f t="shared" si="0"/>
        <v> </v>
      </c>
    </row>
    <row r="13" spans="1:47" ht="12" customHeight="1">
      <c r="A13" s="38">
        <f>'S. Listesi'!E11</f>
        <v>8</v>
      </c>
      <c r="B13" s="39" t="str">
        <f>IF('S. Listesi'!F11=0," ",'S. Listesi'!F11)</f>
        <v> </v>
      </c>
      <c r="C13" s="356" t="str">
        <f>IF('S. Listesi'!G11=0," ",'S. Listesi'!G11)</f>
        <v> </v>
      </c>
      <c r="D13" s="356"/>
      <c r="E13" s="356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9" t="str">
        <f t="shared" si="1"/>
        <v> </v>
      </c>
      <c r="AU13" s="19" t="str">
        <f t="shared" si="0"/>
        <v> </v>
      </c>
    </row>
    <row r="14" spans="1:47" ht="12" customHeight="1">
      <c r="A14" s="38">
        <f>'S. Listesi'!E12</f>
        <v>9</v>
      </c>
      <c r="B14" s="39" t="str">
        <f>IF('S. Listesi'!F12=0," ",'S. Listesi'!F12)</f>
        <v> </v>
      </c>
      <c r="C14" s="356" t="str">
        <f>IF('S. Listesi'!G12=0," ",'S. Listesi'!G12)</f>
        <v> </v>
      </c>
      <c r="D14" s="356"/>
      <c r="E14" s="356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9" t="str">
        <f t="shared" si="1"/>
        <v> </v>
      </c>
      <c r="AU14" s="19" t="str">
        <f t="shared" si="0"/>
        <v> </v>
      </c>
    </row>
    <row r="15" spans="1:47" ht="12" customHeight="1">
      <c r="A15" s="38">
        <f>'S. Listesi'!E13</f>
        <v>10</v>
      </c>
      <c r="B15" s="39" t="str">
        <f>IF('S. Listesi'!F13=0," ",'S. Listesi'!F13)</f>
        <v> </v>
      </c>
      <c r="C15" s="356" t="str">
        <f>IF('S. Listesi'!G13=0," ",'S. Listesi'!G13)</f>
        <v> </v>
      </c>
      <c r="D15" s="356"/>
      <c r="E15" s="356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9" t="str">
        <f t="shared" si="1"/>
        <v> </v>
      </c>
      <c r="AU15" s="19" t="str">
        <f t="shared" si="0"/>
        <v> </v>
      </c>
    </row>
    <row r="16" spans="1:47" ht="12" customHeight="1">
      <c r="A16" s="38">
        <f>'S. Listesi'!E14</f>
        <v>11</v>
      </c>
      <c r="B16" s="39" t="str">
        <f>IF('S. Listesi'!F14=0," ",'S. Listesi'!F14)</f>
        <v> </v>
      </c>
      <c r="C16" s="356" t="str">
        <f>IF('S. Listesi'!G14=0," ",'S. Listesi'!G14)</f>
        <v> </v>
      </c>
      <c r="D16" s="356"/>
      <c r="E16" s="356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9" t="str">
        <f t="shared" si="1"/>
        <v> </v>
      </c>
      <c r="AU16" s="19" t="str">
        <f t="shared" si="0"/>
        <v> </v>
      </c>
    </row>
    <row r="17" spans="1:47" ht="12" customHeight="1">
      <c r="A17" s="38">
        <f>'S. Listesi'!E15</f>
        <v>12</v>
      </c>
      <c r="B17" s="39" t="str">
        <f>IF('S. Listesi'!F15=0," ",'S. Listesi'!F15)</f>
        <v> </v>
      </c>
      <c r="C17" s="356" t="str">
        <f>IF('S. Listesi'!G15=0," ",'S. Listesi'!G15)</f>
        <v> </v>
      </c>
      <c r="D17" s="356"/>
      <c r="E17" s="356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9" t="str">
        <f t="shared" si="1"/>
        <v> </v>
      </c>
      <c r="AU17" s="19" t="str">
        <f t="shared" si="0"/>
        <v> </v>
      </c>
    </row>
    <row r="18" spans="1:47" ht="12" customHeight="1">
      <c r="A18" s="38">
        <f>'S. Listesi'!E16</f>
        <v>13</v>
      </c>
      <c r="B18" s="39" t="str">
        <f>IF('S. Listesi'!F16=0," ",'S. Listesi'!F16)</f>
        <v> </v>
      </c>
      <c r="C18" s="356" t="str">
        <f>IF('S. Listesi'!G16=0," ",'S. Listesi'!G16)</f>
        <v> </v>
      </c>
      <c r="D18" s="356"/>
      <c r="E18" s="356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9" t="str">
        <f t="shared" si="1"/>
        <v> </v>
      </c>
      <c r="AU18" s="19" t="str">
        <f t="shared" si="0"/>
        <v> </v>
      </c>
    </row>
    <row r="19" spans="1:47" ht="12" customHeight="1">
      <c r="A19" s="38">
        <f>'S. Listesi'!E17</f>
        <v>14</v>
      </c>
      <c r="B19" s="39" t="str">
        <f>IF('S. Listesi'!F17=0," ",'S. Listesi'!F17)</f>
        <v> </v>
      </c>
      <c r="C19" s="356" t="str">
        <f>IF('S. Listesi'!G17=0," ",'S. Listesi'!G17)</f>
        <v> </v>
      </c>
      <c r="D19" s="356"/>
      <c r="E19" s="3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9" t="str">
        <f t="shared" si="1"/>
        <v> </v>
      </c>
      <c r="AU19" s="19" t="str">
        <f t="shared" si="0"/>
        <v> </v>
      </c>
    </row>
    <row r="20" spans="1:47" ht="12" customHeight="1">
      <c r="A20" s="38">
        <f>'S. Listesi'!E18</f>
        <v>15</v>
      </c>
      <c r="B20" s="39" t="str">
        <f>IF('S. Listesi'!F18=0," ",'S. Listesi'!F18)</f>
        <v> </v>
      </c>
      <c r="C20" s="356" t="str">
        <f>IF('S. Listesi'!G18=0," ",'S. Listesi'!G18)</f>
        <v> </v>
      </c>
      <c r="D20" s="356"/>
      <c r="E20" s="356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9" t="str">
        <f t="shared" si="1"/>
        <v> </v>
      </c>
      <c r="AU20" s="19" t="str">
        <f t="shared" si="0"/>
        <v> </v>
      </c>
    </row>
    <row r="21" spans="1:47" ht="12" customHeight="1">
      <c r="A21" s="38">
        <f>'S. Listesi'!E19</f>
        <v>16</v>
      </c>
      <c r="B21" s="39" t="str">
        <f>IF('S. Listesi'!F19=0," ",'S. Listesi'!F19)</f>
        <v> </v>
      </c>
      <c r="C21" s="356" t="str">
        <f>IF('S. Listesi'!G19=0," ",'S. Listesi'!G19)</f>
        <v> </v>
      </c>
      <c r="D21" s="356"/>
      <c r="E21" s="356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9" t="str">
        <f t="shared" si="1"/>
        <v> </v>
      </c>
      <c r="AU21" s="19" t="str">
        <f t="shared" si="0"/>
        <v> </v>
      </c>
    </row>
    <row r="22" spans="1:47" ht="12" customHeight="1">
      <c r="A22" s="38">
        <f>'S. Listesi'!E20</f>
        <v>17</v>
      </c>
      <c r="B22" s="39" t="str">
        <f>IF('S. Listesi'!F20=0," ",'S. Listesi'!F20)</f>
        <v> </v>
      </c>
      <c r="C22" s="356" t="str">
        <f>IF('S. Listesi'!G20=0," ",'S. Listesi'!G20)</f>
        <v> </v>
      </c>
      <c r="D22" s="356"/>
      <c r="E22" s="35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9" t="str">
        <f t="shared" si="1"/>
        <v> </v>
      </c>
      <c r="AU22" s="19" t="str">
        <f t="shared" si="0"/>
        <v> </v>
      </c>
    </row>
    <row r="23" spans="1:47" ht="12" customHeight="1">
      <c r="A23" s="38">
        <f>'S. Listesi'!E21</f>
        <v>18</v>
      </c>
      <c r="B23" s="39" t="str">
        <f>IF('S. Listesi'!F21=0," ",'S. Listesi'!F21)</f>
        <v> </v>
      </c>
      <c r="C23" s="356" t="str">
        <f>IF('S. Listesi'!G21=0," ",'S. Listesi'!G21)</f>
        <v> </v>
      </c>
      <c r="D23" s="356"/>
      <c r="E23" s="356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9" t="str">
        <f t="shared" si="1"/>
        <v> </v>
      </c>
      <c r="AU23" s="19" t="str">
        <f t="shared" si="0"/>
        <v> </v>
      </c>
    </row>
    <row r="24" spans="1:47" ht="12" customHeight="1">
      <c r="A24" s="38">
        <f>'S. Listesi'!E22</f>
        <v>19</v>
      </c>
      <c r="B24" s="39" t="str">
        <f>IF('S. Listesi'!F22=0," ",'S. Listesi'!F22)</f>
        <v> </v>
      </c>
      <c r="C24" s="356" t="str">
        <f>IF('S. Listesi'!G22=0," ",'S. Listesi'!G22)</f>
        <v> </v>
      </c>
      <c r="D24" s="356"/>
      <c r="E24" s="35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9" t="str">
        <f t="shared" si="1"/>
        <v> </v>
      </c>
      <c r="AU24" s="19" t="str">
        <f t="shared" si="0"/>
        <v> </v>
      </c>
    </row>
    <row r="25" spans="1:47" ht="12" customHeight="1">
      <c r="A25" s="38">
        <f>'S. Listesi'!E23</f>
        <v>20</v>
      </c>
      <c r="B25" s="39" t="str">
        <f>IF('S. Listesi'!F23=0," ",'S. Listesi'!F23)</f>
        <v> </v>
      </c>
      <c r="C25" s="356" t="str">
        <f>IF('S. Listesi'!G23=0," ",'S. Listesi'!G23)</f>
        <v> </v>
      </c>
      <c r="D25" s="356"/>
      <c r="E25" s="356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9" t="str">
        <f t="shared" si="1"/>
        <v> </v>
      </c>
      <c r="AU25" s="19" t="str">
        <f t="shared" si="0"/>
        <v> </v>
      </c>
    </row>
    <row r="26" spans="1:47" ht="12" customHeight="1">
      <c r="A26" s="38">
        <f>'S. Listesi'!E24</f>
        <v>21</v>
      </c>
      <c r="B26" s="39" t="str">
        <f>IF('S. Listesi'!F24=0," ",'S. Listesi'!F24)</f>
        <v> </v>
      </c>
      <c r="C26" s="356" t="str">
        <f>IF('S. Listesi'!G24=0," ",'S. Listesi'!G24)</f>
        <v> </v>
      </c>
      <c r="D26" s="356"/>
      <c r="E26" s="35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9" t="str">
        <f t="shared" si="1"/>
        <v> </v>
      </c>
      <c r="AU26" s="19" t="str">
        <f t="shared" si="0"/>
        <v> </v>
      </c>
    </row>
    <row r="27" spans="1:47" ht="12" customHeight="1">
      <c r="A27" s="38">
        <f>'S. Listesi'!E25</f>
        <v>22</v>
      </c>
      <c r="B27" s="39" t="str">
        <f>IF('S. Listesi'!F25=0," ",'S. Listesi'!F25)</f>
        <v> </v>
      </c>
      <c r="C27" s="356" t="str">
        <f>IF('S. Listesi'!G25=0," ",'S. Listesi'!G25)</f>
        <v> </v>
      </c>
      <c r="D27" s="356"/>
      <c r="E27" s="356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9" t="str">
        <f t="shared" si="1"/>
        <v> </v>
      </c>
      <c r="AU27" s="19" t="str">
        <f t="shared" si="0"/>
        <v> </v>
      </c>
    </row>
    <row r="28" spans="1:47" ht="12" customHeight="1">
      <c r="A28" s="38">
        <f>'S. Listesi'!E26</f>
        <v>23</v>
      </c>
      <c r="B28" s="39" t="str">
        <f>IF('S. Listesi'!F26=0," ",'S. Listesi'!F26)</f>
        <v> </v>
      </c>
      <c r="C28" s="356" t="str">
        <f>IF('S. Listesi'!G26=0," ",'S. Listesi'!G26)</f>
        <v> </v>
      </c>
      <c r="D28" s="356"/>
      <c r="E28" s="356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9" t="str">
        <f t="shared" si="1"/>
        <v> </v>
      </c>
      <c r="AU28" s="19" t="str">
        <f t="shared" si="0"/>
        <v> </v>
      </c>
    </row>
    <row r="29" spans="1:47" ht="12" customHeight="1">
      <c r="A29" s="38">
        <f>'S. Listesi'!E27</f>
        <v>24</v>
      </c>
      <c r="B29" s="39" t="str">
        <f>IF('S. Listesi'!F27=0," ",'S. Listesi'!F27)</f>
        <v> </v>
      </c>
      <c r="C29" s="353" t="str">
        <f>IF('S. Listesi'!G27=0," ",'S. Listesi'!G27)</f>
        <v> </v>
      </c>
      <c r="D29" s="354"/>
      <c r="E29" s="355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9" t="str">
        <f t="shared" si="1"/>
        <v> </v>
      </c>
      <c r="AU29" s="19" t="str">
        <f t="shared" si="0"/>
        <v> </v>
      </c>
    </row>
    <row r="30" spans="1:47" ht="12" customHeight="1">
      <c r="A30" s="38">
        <f>'S. Listesi'!E28</f>
        <v>25</v>
      </c>
      <c r="B30" s="39" t="str">
        <f>IF('S. Listesi'!F28=0," ",'S. Listesi'!F28)</f>
        <v> </v>
      </c>
      <c r="C30" s="353" t="str">
        <f>IF('S. Listesi'!G28=0," ",'S. Listesi'!G28)</f>
        <v> </v>
      </c>
      <c r="D30" s="354"/>
      <c r="E30" s="355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9" t="str">
        <f t="shared" si="1"/>
        <v> </v>
      </c>
      <c r="AU30" s="19" t="str">
        <f t="shared" si="0"/>
        <v> </v>
      </c>
    </row>
    <row r="31" spans="1:47" ht="12" customHeight="1">
      <c r="A31" s="38">
        <f>'S. Listesi'!E29</f>
        <v>26</v>
      </c>
      <c r="B31" s="39" t="str">
        <f>IF('S. Listesi'!F29=0," ",'S. Listesi'!F29)</f>
        <v> </v>
      </c>
      <c r="C31" s="353" t="str">
        <f>IF('S. Listesi'!G29=0," ",'S. Listesi'!G29)</f>
        <v> </v>
      </c>
      <c r="D31" s="354"/>
      <c r="E31" s="355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9" t="str">
        <f t="shared" si="1"/>
        <v> </v>
      </c>
      <c r="AU31" s="19" t="str">
        <f t="shared" si="0"/>
        <v> </v>
      </c>
    </row>
    <row r="32" spans="1:47" ht="12" customHeight="1">
      <c r="A32" s="38">
        <f>'S. Listesi'!E30</f>
        <v>27</v>
      </c>
      <c r="B32" s="39" t="str">
        <f>IF('S. Listesi'!F30=0," ",'S. Listesi'!F30)</f>
        <v> </v>
      </c>
      <c r="C32" s="353" t="str">
        <f>IF('S. Listesi'!G30=0," ",'S. Listesi'!G30)</f>
        <v> </v>
      </c>
      <c r="D32" s="354"/>
      <c r="E32" s="355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9" t="str">
        <f t="shared" si="1"/>
        <v> </v>
      </c>
      <c r="AU32" s="19" t="str">
        <f t="shared" si="0"/>
        <v> </v>
      </c>
    </row>
    <row r="33" spans="1:47" ht="12" customHeight="1">
      <c r="A33" s="38">
        <f>'S. Listesi'!E31</f>
        <v>28</v>
      </c>
      <c r="B33" s="39" t="str">
        <f>IF('S. Listesi'!F31=0," ",'S. Listesi'!F31)</f>
        <v> </v>
      </c>
      <c r="C33" s="353" t="str">
        <f>IF('S. Listesi'!G31=0," ",'S. Listesi'!G31)</f>
        <v> </v>
      </c>
      <c r="D33" s="354"/>
      <c r="E33" s="355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9" t="str">
        <f t="shared" si="1"/>
        <v> </v>
      </c>
      <c r="AU33" s="19" t="str">
        <f t="shared" si="0"/>
        <v> </v>
      </c>
    </row>
    <row r="34" spans="1:47" ht="12" customHeight="1">
      <c r="A34" s="38">
        <f>'S. Listesi'!E32</f>
        <v>29</v>
      </c>
      <c r="B34" s="39" t="str">
        <f>IF('S. Listesi'!F32=0," ",'S. Listesi'!F32)</f>
        <v> </v>
      </c>
      <c r="C34" s="353" t="str">
        <f>IF('S. Listesi'!G32=0," ",'S. Listesi'!G32)</f>
        <v> </v>
      </c>
      <c r="D34" s="354"/>
      <c r="E34" s="355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9" t="str">
        <f t="shared" si="1"/>
        <v> </v>
      </c>
      <c r="AU34" s="19" t="str">
        <f t="shared" si="0"/>
        <v> </v>
      </c>
    </row>
    <row r="35" spans="1:47" ht="12" customHeight="1">
      <c r="A35" s="38">
        <f>'S. Listesi'!E33</f>
        <v>30</v>
      </c>
      <c r="B35" s="39" t="str">
        <f>IF('S. Listesi'!F33=0," ",'S. Listesi'!F33)</f>
        <v> </v>
      </c>
      <c r="C35" s="353" t="str">
        <f>IF('S. Listesi'!G33=0," ",'S. Listesi'!G33)</f>
        <v> </v>
      </c>
      <c r="D35" s="354"/>
      <c r="E35" s="355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9" t="str">
        <f t="shared" si="1"/>
        <v> </v>
      </c>
      <c r="AU35" s="19" t="str">
        <f t="shared" si="0"/>
        <v> </v>
      </c>
    </row>
    <row r="36" spans="1:47" ht="12" customHeight="1">
      <c r="A36" s="38">
        <f>'S. Listesi'!E34</f>
        <v>31</v>
      </c>
      <c r="B36" s="39" t="str">
        <f>IF('S. Listesi'!F34=0," ",'S. Listesi'!F34)</f>
        <v> </v>
      </c>
      <c r="C36" s="353" t="str">
        <f>IF('S. Listesi'!G34=0," ",'S. Listesi'!G34)</f>
        <v> </v>
      </c>
      <c r="D36" s="354"/>
      <c r="E36" s="355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9" t="str">
        <f t="shared" si="1"/>
        <v> </v>
      </c>
      <c r="AU36" s="19" t="str">
        <f t="shared" si="0"/>
        <v> </v>
      </c>
    </row>
    <row r="37" spans="1:47" ht="12" customHeight="1">
      <c r="A37" s="38">
        <f>'S. Listesi'!E35</f>
        <v>32</v>
      </c>
      <c r="B37" s="39" t="str">
        <f>IF('S. Listesi'!F35=0," ",'S. Listesi'!F35)</f>
        <v> </v>
      </c>
      <c r="C37" s="353" t="str">
        <f>IF('S. Listesi'!G35=0," ",'S. Listesi'!G35)</f>
        <v> </v>
      </c>
      <c r="D37" s="354"/>
      <c r="E37" s="355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9" t="str">
        <f t="shared" si="1"/>
        <v> </v>
      </c>
      <c r="AU37" s="19" t="str">
        <f t="shared" si="0"/>
        <v> </v>
      </c>
    </row>
    <row r="38" spans="1:47" ht="12" customHeight="1">
      <c r="A38" s="38">
        <f>'S. Listesi'!E36</f>
        <v>33</v>
      </c>
      <c r="B38" s="39" t="str">
        <f>IF('S. Listesi'!F36=0," ",'S. Listesi'!F36)</f>
        <v> </v>
      </c>
      <c r="C38" s="353" t="str">
        <f>IF('S. Listesi'!G36=0," ",'S. Listesi'!G36)</f>
        <v> </v>
      </c>
      <c r="D38" s="354"/>
      <c r="E38" s="355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9" t="str">
        <f t="shared" si="1"/>
        <v> </v>
      </c>
      <c r="AU38" s="19" t="str">
        <f t="shared" si="0"/>
        <v> </v>
      </c>
    </row>
    <row r="39" spans="1:47" ht="12" customHeight="1">
      <c r="A39" s="38">
        <f>'S. Listesi'!E37</f>
        <v>34</v>
      </c>
      <c r="B39" s="39" t="str">
        <f>IF('S. Listesi'!F37=0," ",'S. Listesi'!F37)</f>
        <v> </v>
      </c>
      <c r="C39" s="353" t="str">
        <f>IF('S. Listesi'!G37=0," ",'S. Listesi'!G37)</f>
        <v> </v>
      </c>
      <c r="D39" s="354"/>
      <c r="E39" s="35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9" t="str">
        <f t="shared" si="1"/>
        <v> </v>
      </c>
      <c r="AU39" s="19" t="str">
        <f t="shared" si="0"/>
        <v> </v>
      </c>
    </row>
    <row r="40" spans="1:47" ht="12" customHeight="1">
      <c r="A40" s="38">
        <f>'S. Listesi'!E38</f>
        <v>35</v>
      </c>
      <c r="B40" s="39" t="str">
        <f>IF('S. Listesi'!F38=0," ",'S. Listesi'!F38)</f>
        <v> </v>
      </c>
      <c r="C40" s="353" t="str">
        <f>IF('S. Listesi'!G38=0," ",'S. Listesi'!G38)</f>
        <v> </v>
      </c>
      <c r="D40" s="354"/>
      <c r="E40" s="355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9" t="str">
        <f t="shared" si="1"/>
        <v> </v>
      </c>
      <c r="AU40" s="19" t="str">
        <f t="shared" si="0"/>
        <v> </v>
      </c>
    </row>
    <row r="41" spans="1:47" ht="12" customHeight="1">
      <c r="A41" s="38">
        <f>'S. Listesi'!E39</f>
        <v>36</v>
      </c>
      <c r="B41" s="39" t="str">
        <f>IF('S. Listesi'!F39=0," ",'S. Listesi'!F39)</f>
        <v> </v>
      </c>
      <c r="C41" s="353" t="str">
        <f>IF('S. Listesi'!G39=0," ",'S. Listesi'!G39)</f>
        <v> </v>
      </c>
      <c r="D41" s="354"/>
      <c r="E41" s="355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9" t="str">
        <f t="shared" si="1"/>
        <v> </v>
      </c>
      <c r="AU41" s="19" t="str">
        <f t="shared" si="0"/>
        <v> </v>
      </c>
    </row>
    <row r="42" spans="1:47" ht="12" customHeight="1">
      <c r="A42" s="38">
        <f>'S. Listesi'!E40</f>
        <v>37</v>
      </c>
      <c r="B42" s="39" t="str">
        <f>IF('S. Listesi'!F40=0," ",'S. Listesi'!F40)</f>
        <v> </v>
      </c>
      <c r="C42" s="353" t="str">
        <f>IF('S. Listesi'!G40=0," ",'S. Listesi'!G40)</f>
        <v> </v>
      </c>
      <c r="D42" s="354"/>
      <c r="E42" s="355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9" t="str">
        <f t="shared" si="1"/>
        <v> </v>
      </c>
      <c r="AU42" s="19" t="str">
        <f t="shared" si="0"/>
        <v> </v>
      </c>
    </row>
    <row r="43" spans="1:47" ht="12" customHeight="1">
      <c r="A43" s="38">
        <f>'S. Listesi'!E41</f>
        <v>38</v>
      </c>
      <c r="B43" s="39" t="str">
        <f>IF('S. Listesi'!F41=0," ",'S. Listesi'!F41)</f>
        <v> </v>
      </c>
      <c r="C43" s="353" t="str">
        <f>IF('S. Listesi'!G41=0," ",'S. Listesi'!G41)</f>
        <v> </v>
      </c>
      <c r="D43" s="354"/>
      <c r="E43" s="355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9" t="str">
        <f t="shared" si="1"/>
        <v> </v>
      </c>
      <c r="AU43" s="19" t="str">
        <f t="shared" si="0"/>
        <v> </v>
      </c>
    </row>
    <row r="44" spans="1:47" ht="12" customHeight="1">
      <c r="A44" s="38">
        <f>'S. Listesi'!E42</f>
        <v>39</v>
      </c>
      <c r="B44" s="39" t="str">
        <f>IF('S. Listesi'!F42=0," ",'S. Listesi'!F42)</f>
        <v> </v>
      </c>
      <c r="C44" s="353" t="str">
        <f>IF('S. Listesi'!G42=0," ",'S. Listesi'!G42)</f>
        <v> </v>
      </c>
      <c r="D44" s="354"/>
      <c r="E44" s="35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9" t="str">
        <f t="shared" si="1"/>
        <v> </v>
      </c>
      <c r="AU44" s="19" t="str">
        <f t="shared" si="0"/>
        <v> </v>
      </c>
    </row>
    <row r="45" spans="1:47" ht="12.75">
      <c r="A45" s="38">
        <f>'S. Listesi'!E43</f>
        <v>40</v>
      </c>
      <c r="B45" s="39" t="str">
        <f>IF('S. Listesi'!F43=0," ",'S. Listesi'!F43)</f>
        <v> </v>
      </c>
      <c r="C45" s="353" t="str">
        <f>IF('S. Listesi'!G43=0," ",'S. Listesi'!G43)</f>
        <v> </v>
      </c>
      <c r="D45" s="354"/>
      <c r="E45" s="355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9" t="str">
        <f t="shared" si="1"/>
        <v> </v>
      </c>
      <c r="AU45" s="19" t="str">
        <f t="shared" si="0"/>
        <v> </v>
      </c>
    </row>
    <row r="46" spans="1:47" ht="19.5" customHeight="1">
      <c r="A46" s="379" t="s">
        <v>29</v>
      </c>
      <c r="B46" s="379"/>
      <c r="C46" s="379"/>
      <c r="D46" s="379"/>
      <c r="E46" s="379"/>
      <c r="F46" s="5" t="str">
        <f aca="true" t="shared" si="2" ref="F46:AS46">IF(COUNTBLANK(F6:F45)=ROWS(F6:F45)," ",SUM(F6:F45))</f>
        <v> </v>
      </c>
      <c r="G46" s="5" t="str">
        <f t="shared" si="2"/>
        <v> </v>
      </c>
      <c r="H46" s="5" t="str">
        <f t="shared" si="2"/>
        <v> </v>
      </c>
      <c r="I46" s="5" t="str">
        <f t="shared" si="2"/>
        <v> </v>
      </c>
      <c r="J46" s="5" t="str">
        <f t="shared" si="2"/>
        <v> </v>
      </c>
      <c r="K46" s="5" t="str">
        <f t="shared" si="2"/>
        <v> </v>
      </c>
      <c r="L46" s="5" t="str">
        <f t="shared" si="2"/>
        <v> </v>
      </c>
      <c r="M46" s="5" t="str">
        <f t="shared" si="2"/>
        <v> </v>
      </c>
      <c r="N46" s="5" t="str">
        <f t="shared" si="2"/>
        <v> </v>
      </c>
      <c r="O46" s="5" t="str">
        <f t="shared" si="2"/>
        <v> </v>
      </c>
      <c r="P46" s="5" t="str">
        <f t="shared" si="2"/>
        <v> </v>
      </c>
      <c r="Q46" s="5" t="str">
        <f t="shared" si="2"/>
        <v> </v>
      </c>
      <c r="R46" s="5" t="str">
        <f t="shared" si="2"/>
        <v> </v>
      </c>
      <c r="S46" s="5" t="str">
        <f t="shared" si="2"/>
        <v> </v>
      </c>
      <c r="T46" s="5" t="str">
        <f t="shared" si="2"/>
        <v> </v>
      </c>
      <c r="U46" s="5" t="str">
        <f t="shared" si="2"/>
        <v> </v>
      </c>
      <c r="V46" s="5" t="str">
        <f t="shared" si="2"/>
        <v> </v>
      </c>
      <c r="W46" s="5" t="str">
        <f t="shared" si="2"/>
        <v> </v>
      </c>
      <c r="X46" s="5" t="str">
        <f t="shared" si="2"/>
        <v> </v>
      </c>
      <c r="Y46" s="5" t="str">
        <f t="shared" si="2"/>
        <v> </v>
      </c>
      <c r="Z46" s="5" t="str">
        <f t="shared" si="2"/>
        <v> </v>
      </c>
      <c r="AA46" s="5" t="str">
        <f t="shared" si="2"/>
        <v> </v>
      </c>
      <c r="AB46" s="5" t="str">
        <f t="shared" si="2"/>
        <v> </v>
      </c>
      <c r="AC46" s="5" t="str">
        <f t="shared" si="2"/>
        <v> </v>
      </c>
      <c r="AD46" s="5" t="str">
        <f t="shared" si="2"/>
        <v> </v>
      </c>
      <c r="AE46" s="5" t="str">
        <f t="shared" si="2"/>
        <v> </v>
      </c>
      <c r="AF46" s="5" t="str">
        <f t="shared" si="2"/>
        <v> </v>
      </c>
      <c r="AG46" s="5" t="str">
        <f t="shared" si="2"/>
        <v> </v>
      </c>
      <c r="AH46" s="5" t="str">
        <f t="shared" si="2"/>
        <v> </v>
      </c>
      <c r="AI46" s="5" t="str">
        <f t="shared" si="2"/>
        <v> </v>
      </c>
      <c r="AJ46" s="5" t="str">
        <f t="shared" si="2"/>
        <v> </v>
      </c>
      <c r="AK46" s="5" t="str">
        <f t="shared" si="2"/>
        <v> </v>
      </c>
      <c r="AL46" s="5" t="str">
        <f t="shared" si="2"/>
        <v> </v>
      </c>
      <c r="AM46" s="5" t="str">
        <f t="shared" si="2"/>
        <v> </v>
      </c>
      <c r="AN46" s="5" t="str">
        <f t="shared" si="2"/>
        <v> </v>
      </c>
      <c r="AO46" s="5" t="str">
        <f t="shared" si="2"/>
        <v> </v>
      </c>
      <c r="AP46" s="5" t="str">
        <f t="shared" si="2"/>
        <v> </v>
      </c>
      <c r="AQ46" s="5" t="str">
        <f t="shared" si="2"/>
        <v> </v>
      </c>
      <c r="AR46" s="5" t="str">
        <f t="shared" si="2"/>
        <v> </v>
      </c>
      <c r="AS46" s="5" t="str">
        <f t="shared" si="2"/>
        <v> </v>
      </c>
      <c r="AT46" s="8"/>
      <c r="AU46" s="6"/>
    </row>
    <row r="47" spans="1:47" ht="25.5" customHeight="1">
      <c r="A47" s="358" t="s">
        <v>46</v>
      </c>
      <c r="B47" s="358"/>
      <c r="C47" s="358"/>
      <c r="D47" s="358"/>
      <c r="E47" s="358"/>
      <c r="F47" s="52" t="str">
        <f aca="true" t="shared" si="3" ref="F47:AS47">IF(COUNTBLANK(F6:F45)=ROWS(F6:F45)," ",AVERAGE(F6:F45))</f>
        <v> </v>
      </c>
      <c r="G47" s="52" t="str">
        <f t="shared" si="3"/>
        <v> </v>
      </c>
      <c r="H47" s="52" t="str">
        <f t="shared" si="3"/>
        <v> </v>
      </c>
      <c r="I47" s="52" t="str">
        <f t="shared" si="3"/>
        <v> </v>
      </c>
      <c r="J47" s="52" t="str">
        <f t="shared" si="3"/>
        <v> </v>
      </c>
      <c r="K47" s="52" t="str">
        <f t="shared" si="3"/>
        <v> </v>
      </c>
      <c r="L47" s="52" t="str">
        <f t="shared" si="3"/>
        <v> </v>
      </c>
      <c r="M47" s="52" t="str">
        <f t="shared" si="3"/>
        <v> </v>
      </c>
      <c r="N47" s="52" t="str">
        <f t="shared" si="3"/>
        <v> </v>
      </c>
      <c r="O47" s="52" t="str">
        <f t="shared" si="3"/>
        <v> </v>
      </c>
      <c r="P47" s="52" t="str">
        <f t="shared" si="3"/>
        <v> </v>
      </c>
      <c r="Q47" s="52" t="str">
        <f t="shared" si="3"/>
        <v> </v>
      </c>
      <c r="R47" s="52" t="str">
        <f t="shared" si="3"/>
        <v> </v>
      </c>
      <c r="S47" s="52" t="str">
        <f t="shared" si="3"/>
        <v> </v>
      </c>
      <c r="T47" s="52" t="str">
        <f t="shared" si="3"/>
        <v> </v>
      </c>
      <c r="U47" s="52" t="str">
        <f t="shared" si="3"/>
        <v> </v>
      </c>
      <c r="V47" s="52" t="str">
        <f t="shared" si="3"/>
        <v> </v>
      </c>
      <c r="W47" s="52" t="str">
        <f t="shared" si="3"/>
        <v> </v>
      </c>
      <c r="X47" s="52" t="str">
        <f t="shared" si="3"/>
        <v> </v>
      </c>
      <c r="Y47" s="52" t="str">
        <f t="shared" si="3"/>
        <v> </v>
      </c>
      <c r="Z47" s="52" t="str">
        <f t="shared" si="3"/>
        <v> </v>
      </c>
      <c r="AA47" s="52" t="str">
        <f t="shared" si="3"/>
        <v> </v>
      </c>
      <c r="AB47" s="52" t="str">
        <f t="shared" si="3"/>
        <v> </v>
      </c>
      <c r="AC47" s="52" t="str">
        <f t="shared" si="3"/>
        <v> </v>
      </c>
      <c r="AD47" s="52" t="str">
        <f t="shared" si="3"/>
        <v> </v>
      </c>
      <c r="AE47" s="52" t="str">
        <f t="shared" si="3"/>
        <v> </v>
      </c>
      <c r="AF47" s="52" t="str">
        <f t="shared" si="3"/>
        <v> </v>
      </c>
      <c r="AG47" s="52" t="str">
        <f t="shared" si="3"/>
        <v> </v>
      </c>
      <c r="AH47" s="52" t="str">
        <f t="shared" si="3"/>
        <v> </v>
      </c>
      <c r="AI47" s="52" t="str">
        <f t="shared" si="3"/>
        <v> </v>
      </c>
      <c r="AJ47" s="52" t="str">
        <f t="shared" si="3"/>
        <v> </v>
      </c>
      <c r="AK47" s="52" t="str">
        <f t="shared" si="3"/>
        <v> </v>
      </c>
      <c r="AL47" s="52" t="str">
        <f t="shared" si="3"/>
        <v> </v>
      </c>
      <c r="AM47" s="52" t="str">
        <f t="shared" si="3"/>
        <v> </v>
      </c>
      <c r="AN47" s="52" t="str">
        <f t="shared" si="3"/>
        <v> </v>
      </c>
      <c r="AO47" s="52" t="str">
        <f t="shared" si="3"/>
        <v> </v>
      </c>
      <c r="AP47" s="52" t="str">
        <f t="shared" si="3"/>
        <v> </v>
      </c>
      <c r="AQ47" s="52" t="str">
        <f t="shared" si="3"/>
        <v> </v>
      </c>
      <c r="AR47" s="52" t="str">
        <f t="shared" si="3"/>
        <v> </v>
      </c>
      <c r="AS47" s="52" t="str">
        <f t="shared" si="3"/>
        <v> </v>
      </c>
      <c r="AT47" s="9" t="str">
        <f>IF(COUNTIF(AT6:AT45," ")=ROWS(AT6:AT45)," ",AVERAGE(AT6:AT45))</f>
        <v> </v>
      </c>
      <c r="AU47" s="9" t="str">
        <f>IF(COUNTIF(AU6:AU45," ")=ROWS(AU6:AU45)," ",AVERAGE(AU6:AU45))</f>
        <v> </v>
      </c>
    </row>
    <row r="48" spans="1:47" ht="21" customHeight="1">
      <c r="A48" s="358" t="s">
        <v>31</v>
      </c>
      <c r="B48" s="358"/>
      <c r="C48" s="358"/>
      <c r="D48" s="358"/>
      <c r="E48" s="358"/>
      <c r="F48" s="53" t="str">
        <f aca="true" t="shared" si="4" ref="F48:AS48">IF(COUNTBLANK(F6:F45)=ROWS(F6:F45)," ",IF(COUNTIF(F6:F45,F4)=0,"YOK",COUNTIF(F6:F45,F4)))</f>
        <v> </v>
      </c>
      <c r="G48" s="53" t="str">
        <f t="shared" si="4"/>
        <v> </v>
      </c>
      <c r="H48" s="53" t="str">
        <f t="shared" si="4"/>
        <v> </v>
      </c>
      <c r="I48" s="53" t="str">
        <f t="shared" si="4"/>
        <v> </v>
      </c>
      <c r="J48" s="53" t="str">
        <f t="shared" si="4"/>
        <v> </v>
      </c>
      <c r="K48" s="53" t="str">
        <f t="shared" si="4"/>
        <v> </v>
      </c>
      <c r="L48" s="53" t="str">
        <f t="shared" si="4"/>
        <v> </v>
      </c>
      <c r="M48" s="53" t="str">
        <f t="shared" si="4"/>
        <v> </v>
      </c>
      <c r="N48" s="53" t="str">
        <f t="shared" si="4"/>
        <v> </v>
      </c>
      <c r="O48" s="53" t="str">
        <f t="shared" si="4"/>
        <v> </v>
      </c>
      <c r="P48" s="53" t="str">
        <f t="shared" si="4"/>
        <v> </v>
      </c>
      <c r="Q48" s="53" t="str">
        <f t="shared" si="4"/>
        <v> </v>
      </c>
      <c r="R48" s="53" t="str">
        <f t="shared" si="4"/>
        <v> </v>
      </c>
      <c r="S48" s="53" t="str">
        <f t="shared" si="4"/>
        <v> </v>
      </c>
      <c r="T48" s="53" t="str">
        <f t="shared" si="4"/>
        <v> </v>
      </c>
      <c r="U48" s="53" t="str">
        <f t="shared" si="4"/>
        <v> </v>
      </c>
      <c r="V48" s="53" t="str">
        <f t="shared" si="4"/>
        <v> </v>
      </c>
      <c r="W48" s="53" t="str">
        <f t="shared" si="4"/>
        <v> </v>
      </c>
      <c r="X48" s="53" t="str">
        <f t="shared" si="4"/>
        <v> </v>
      </c>
      <c r="Y48" s="53" t="str">
        <f t="shared" si="4"/>
        <v> </v>
      </c>
      <c r="Z48" s="53" t="str">
        <f t="shared" si="4"/>
        <v> </v>
      </c>
      <c r="AA48" s="53" t="str">
        <f t="shared" si="4"/>
        <v> </v>
      </c>
      <c r="AB48" s="53" t="str">
        <f t="shared" si="4"/>
        <v> </v>
      </c>
      <c r="AC48" s="53" t="str">
        <f t="shared" si="4"/>
        <v> </v>
      </c>
      <c r="AD48" s="53" t="str">
        <f t="shared" si="4"/>
        <v> </v>
      </c>
      <c r="AE48" s="53" t="str">
        <f t="shared" si="4"/>
        <v> </v>
      </c>
      <c r="AF48" s="53" t="str">
        <f t="shared" si="4"/>
        <v> </v>
      </c>
      <c r="AG48" s="53" t="str">
        <f t="shared" si="4"/>
        <v> </v>
      </c>
      <c r="AH48" s="53" t="str">
        <f t="shared" si="4"/>
        <v> </v>
      </c>
      <c r="AI48" s="53" t="str">
        <f t="shared" si="4"/>
        <v> </v>
      </c>
      <c r="AJ48" s="53" t="str">
        <f t="shared" si="4"/>
        <v> </v>
      </c>
      <c r="AK48" s="53" t="str">
        <f t="shared" si="4"/>
        <v> </v>
      </c>
      <c r="AL48" s="53" t="str">
        <f t="shared" si="4"/>
        <v> </v>
      </c>
      <c r="AM48" s="53" t="str">
        <f t="shared" si="4"/>
        <v> </v>
      </c>
      <c r="AN48" s="53" t="str">
        <f t="shared" si="4"/>
        <v> </v>
      </c>
      <c r="AO48" s="53" t="str">
        <f t="shared" si="4"/>
        <v> </v>
      </c>
      <c r="AP48" s="53" t="str">
        <f t="shared" si="4"/>
        <v> </v>
      </c>
      <c r="AQ48" s="53" t="str">
        <f t="shared" si="4"/>
        <v> </v>
      </c>
      <c r="AR48" s="53" t="str">
        <f t="shared" si="4"/>
        <v> </v>
      </c>
      <c r="AS48" s="53" t="str">
        <f t="shared" si="4"/>
        <v> </v>
      </c>
      <c r="AT48" s="9"/>
      <c r="AU48" s="7"/>
    </row>
    <row r="49" spans="1:47" ht="29.25" customHeight="1">
      <c r="A49" s="358" t="s">
        <v>33</v>
      </c>
      <c r="B49" s="358"/>
      <c r="C49" s="358"/>
      <c r="D49" s="358"/>
      <c r="E49" s="358"/>
      <c r="F49" s="54" t="str">
        <f aca="true" t="shared" si="5" ref="F49:AS49">IF(COUNTBLANK(F6:F45)=ROWS(F6:F45)," ",IF(F48="YOK",0,100*F48/COUNTA(F6:F45)))</f>
        <v> </v>
      </c>
      <c r="G49" s="54" t="str">
        <f t="shared" si="5"/>
        <v> </v>
      </c>
      <c r="H49" s="54" t="str">
        <f t="shared" si="5"/>
        <v> </v>
      </c>
      <c r="I49" s="54" t="str">
        <f t="shared" si="5"/>
        <v> </v>
      </c>
      <c r="J49" s="54" t="str">
        <f t="shared" si="5"/>
        <v> </v>
      </c>
      <c r="K49" s="54" t="str">
        <f t="shared" si="5"/>
        <v> </v>
      </c>
      <c r="L49" s="54" t="str">
        <f t="shared" si="5"/>
        <v> </v>
      </c>
      <c r="M49" s="54" t="str">
        <f t="shared" si="5"/>
        <v> </v>
      </c>
      <c r="N49" s="54" t="str">
        <f t="shared" si="5"/>
        <v> </v>
      </c>
      <c r="O49" s="54" t="str">
        <f t="shared" si="5"/>
        <v> </v>
      </c>
      <c r="P49" s="54" t="str">
        <f t="shared" si="5"/>
        <v> </v>
      </c>
      <c r="Q49" s="54" t="str">
        <f t="shared" si="5"/>
        <v> </v>
      </c>
      <c r="R49" s="54" t="str">
        <f t="shared" si="5"/>
        <v> </v>
      </c>
      <c r="S49" s="54" t="str">
        <f t="shared" si="5"/>
        <v> </v>
      </c>
      <c r="T49" s="54" t="str">
        <f t="shared" si="5"/>
        <v> </v>
      </c>
      <c r="U49" s="54" t="str">
        <f t="shared" si="5"/>
        <v> </v>
      </c>
      <c r="V49" s="54" t="str">
        <f t="shared" si="5"/>
        <v> </v>
      </c>
      <c r="W49" s="54" t="str">
        <f t="shared" si="5"/>
        <v> </v>
      </c>
      <c r="X49" s="54" t="str">
        <f t="shared" si="5"/>
        <v> </v>
      </c>
      <c r="Y49" s="54" t="str">
        <f t="shared" si="5"/>
        <v> </v>
      </c>
      <c r="Z49" s="54" t="str">
        <f t="shared" si="5"/>
        <v> </v>
      </c>
      <c r="AA49" s="54" t="str">
        <f t="shared" si="5"/>
        <v> </v>
      </c>
      <c r="AB49" s="54" t="str">
        <f t="shared" si="5"/>
        <v> </v>
      </c>
      <c r="AC49" s="54" t="str">
        <f t="shared" si="5"/>
        <v> </v>
      </c>
      <c r="AD49" s="54" t="str">
        <f t="shared" si="5"/>
        <v> </v>
      </c>
      <c r="AE49" s="54" t="str">
        <f t="shared" si="5"/>
        <v> </v>
      </c>
      <c r="AF49" s="54" t="str">
        <f t="shared" si="5"/>
        <v> </v>
      </c>
      <c r="AG49" s="54" t="str">
        <f t="shared" si="5"/>
        <v> </v>
      </c>
      <c r="AH49" s="54" t="str">
        <f t="shared" si="5"/>
        <v> </v>
      </c>
      <c r="AI49" s="54" t="str">
        <f t="shared" si="5"/>
        <v> </v>
      </c>
      <c r="AJ49" s="54" t="str">
        <f t="shared" si="5"/>
        <v> </v>
      </c>
      <c r="AK49" s="54" t="str">
        <f t="shared" si="5"/>
        <v> </v>
      </c>
      <c r="AL49" s="54" t="str">
        <f t="shared" si="5"/>
        <v> </v>
      </c>
      <c r="AM49" s="54" t="str">
        <f t="shared" si="5"/>
        <v> </v>
      </c>
      <c r="AN49" s="54" t="str">
        <f t="shared" si="5"/>
        <v> </v>
      </c>
      <c r="AO49" s="54" t="str">
        <f t="shared" si="5"/>
        <v> </v>
      </c>
      <c r="AP49" s="54" t="str">
        <f t="shared" si="5"/>
        <v> </v>
      </c>
      <c r="AQ49" s="54" t="str">
        <f t="shared" si="5"/>
        <v> </v>
      </c>
      <c r="AR49" s="54" t="str">
        <f t="shared" si="5"/>
        <v> </v>
      </c>
      <c r="AS49" s="54" t="str">
        <f t="shared" si="5"/>
        <v> </v>
      </c>
      <c r="AT49" s="380"/>
      <c r="AU49" s="381"/>
    </row>
    <row r="50" spans="1:47" ht="10.5" customHeight="1">
      <c r="A50" s="358"/>
      <c r="B50" s="358"/>
      <c r="C50" s="358"/>
      <c r="D50" s="358"/>
      <c r="E50" s="358"/>
      <c r="F50" s="55" t="str">
        <f>IF(F49&lt;&gt;" ","%"," ")</f>
        <v> </v>
      </c>
      <c r="G50" s="55" t="str">
        <f aca="true" t="shared" si="6" ref="G50:AS50">IF(G49&lt;&gt;" ","%"," ")</f>
        <v> </v>
      </c>
      <c r="H50" s="55" t="str">
        <f t="shared" si="6"/>
        <v> </v>
      </c>
      <c r="I50" s="55" t="str">
        <f t="shared" si="6"/>
        <v> </v>
      </c>
      <c r="J50" s="55" t="str">
        <f t="shared" si="6"/>
        <v> </v>
      </c>
      <c r="K50" s="55" t="str">
        <f t="shared" si="6"/>
        <v> </v>
      </c>
      <c r="L50" s="55" t="str">
        <f t="shared" si="6"/>
        <v> </v>
      </c>
      <c r="M50" s="55" t="str">
        <f t="shared" si="6"/>
        <v> </v>
      </c>
      <c r="N50" s="55" t="str">
        <f t="shared" si="6"/>
        <v> </v>
      </c>
      <c r="O50" s="55" t="str">
        <f t="shared" si="6"/>
        <v> </v>
      </c>
      <c r="P50" s="55" t="str">
        <f t="shared" si="6"/>
        <v> </v>
      </c>
      <c r="Q50" s="55" t="str">
        <f t="shared" si="6"/>
        <v> </v>
      </c>
      <c r="R50" s="55" t="str">
        <f t="shared" si="6"/>
        <v> </v>
      </c>
      <c r="S50" s="55" t="str">
        <f t="shared" si="6"/>
        <v> </v>
      </c>
      <c r="T50" s="55" t="str">
        <f t="shared" si="6"/>
        <v> </v>
      </c>
      <c r="U50" s="55" t="str">
        <f t="shared" si="6"/>
        <v> </v>
      </c>
      <c r="V50" s="55" t="str">
        <f t="shared" si="6"/>
        <v> </v>
      </c>
      <c r="W50" s="55" t="str">
        <f t="shared" si="6"/>
        <v> </v>
      </c>
      <c r="X50" s="55" t="str">
        <f t="shared" si="6"/>
        <v> </v>
      </c>
      <c r="Y50" s="55" t="str">
        <f t="shared" si="6"/>
        <v> </v>
      </c>
      <c r="Z50" s="55" t="str">
        <f t="shared" si="6"/>
        <v> </v>
      </c>
      <c r="AA50" s="55" t="str">
        <f t="shared" si="6"/>
        <v> </v>
      </c>
      <c r="AB50" s="55" t="str">
        <f t="shared" si="6"/>
        <v> </v>
      </c>
      <c r="AC50" s="55" t="str">
        <f t="shared" si="6"/>
        <v> </v>
      </c>
      <c r="AD50" s="55" t="str">
        <f t="shared" si="6"/>
        <v> </v>
      </c>
      <c r="AE50" s="55" t="str">
        <f t="shared" si="6"/>
        <v> </v>
      </c>
      <c r="AF50" s="55" t="str">
        <f t="shared" si="6"/>
        <v> </v>
      </c>
      <c r="AG50" s="55" t="str">
        <f t="shared" si="6"/>
        <v> </v>
      </c>
      <c r="AH50" s="55" t="str">
        <f t="shared" si="6"/>
        <v> </v>
      </c>
      <c r="AI50" s="55" t="str">
        <f t="shared" si="6"/>
        <v> </v>
      </c>
      <c r="AJ50" s="55" t="str">
        <f t="shared" si="6"/>
        <v> </v>
      </c>
      <c r="AK50" s="55" t="str">
        <f t="shared" si="6"/>
        <v> </v>
      </c>
      <c r="AL50" s="55" t="str">
        <f t="shared" si="6"/>
        <v> </v>
      </c>
      <c r="AM50" s="55" t="str">
        <f t="shared" si="6"/>
        <v> </v>
      </c>
      <c r="AN50" s="55" t="str">
        <f t="shared" si="6"/>
        <v> </v>
      </c>
      <c r="AO50" s="55" t="str">
        <f t="shared" si="6"/>
        <v> </v>
      </c>
      <c r="AP50" s="55" t="str">
        <f t="shared" si="6"/>
        <v> </v>
      </c>
      <c r="AQ50" s="55" t="str">
        <f t="shared" si="6"/>
        <v> </v>
      </c>
      <c r="AR50" s="55" t="str">
        <f t="shared" si="6"/>
        <v> </v>
      </c>
      <c r="AS50" s="55" t="str">
        <f t="shared" si="6"/>
        <v> </v>
      </c>
      <c r="AT50" s="380"/>
      <c r="AU50" s="381"/>
    </row>
    <row r="51" spans="1:47" ht="12.75">
      <c r="A51" s="358" t="s">
        <v>32</v>
      </c>
      <c r="B51" s="358"/>
      <c r="C51" s="358"/>
      <c r="D51" s="358"/>
      <c r="E51" s="358"/>
      <c r="F51" s="53" t="str">
        <f aca="true" t="shared" si="7" ref="F51:AS51">IF(COUNTBLANK(F6:F45)=ROWS(F6:F45)," ",IF(COUNTIF(F6:F45,0)=0,"YOK",COUNTIF(F6:F45,0)))</f>
        <v> </v>
      </c>
      <c r="G51" s="53" t="str">
        <f t="shared" si="7"/>
        <v> </v>
      </c>
      <c r="H51" s="53" t="str">
        <f t="shared" si="7"/>
        <v> </v>
      </c>
      <c r="I51" s="53" t="str">
        <f t="shared" si="7"/>
        <v> </v>
      </c>
      <c r="J51" s="53" t="str">
        <f t="shared" si="7"/>
        <v> </v>
      </c>
      <c r="K51" s="53" t="str">
        <f t="shared" si="7"/>
        <v> </v>
      </c>
      <c r="L51" s="53" t="str">
        <f t="shared" si="7"/>
        <v> </v>
      </c>
      <c r="M51" s="53" t="str">
        <f t="shared" si="7"/>
        <v> </v>
      </c>
      <c r="N51" s="53" t="str">
        <f t="shared" si="7"/>
        <v> </v>
      </c>
      <c r="O51" s="53" t="str">
        <f t="shared" si="7"/>
        <v> </v>
      </c>
      <c r="P51" s="53" t="str">
        <f t="shared" si="7"/>
        <v> </v>
      </c>
      <c r="Q51" s="53" t="str">
        <f t="shared" si="7"/>
        <v> </v>
      </c>
      <c r="R51" s="53" t="str">
        <f t="shared" si="7"/>
        <v> </v>
      </c>
      <c r="S51" s="53" t="str">
        <f t="shared" si="7"/>
        <v> </v>
      </c>
      <c r="T51" s="53" t="str">
        <f t="shared" si="7"/>
        <v> </v>
      </c>
      <c r="U51" s="53" t="str">
        <f t="shared" si="7"/>
        <v> </v>
      </c>
      <c r="V51" s="53" t="str">
        <f t="shared" si="7"/>
        <v> </v>
      </c>
      <c r="W51" s="53" t="str">
        <f t="shared" si="7"/>
        <v> </v>
      </c>
      <c r="X51" s="53" t="str">
        <f t="shared" si="7"/>
        <v> </v>
      </c>
      <c r="Y51" s="53" t="str">
        <f t="shared" si="7"/>
        <v> </v>
      </c>
      <c r="Z51" s="53" t="str">
        <f t="shared" si="7"/>
        <v> </v>
      </c>
      <c r="AA51" s="53" t="str">
        <f t="shared" si="7"/>
        <v> </v>
      </c>
      <c r="AB51" s="53" t="str">
        <f t="shared" si="7"/>
        <v> </v>
      </c>
      <c r="AC51" s="53" t="str">
        <f t="shared" si="7"/>
        <v> </v>
      </c>
      <c r="AD51" s="53" t="str">
        <f t="shared" si="7"/>
        <v> </v>
      </c>
      <c r="AE51" s="53" t="str">
        <f t="shared" si="7"/>
        <v> </v>
      </c>
      <c r="AF51" s="53" t="str">
        <f t="shared" si="7"/>
        <v> </v>
      </c>
      <c r="AG51" s="53" t="str">
        <f t="shared" si="7"/>
        <v> </v>
      </c>
      <c r="AH51" s="53" t="str">
        <f t="shared" si="7"/>
        <v> </v>
      </c>
      <c r="AI51" s="53" t="str">
        <f t="shared" si="7"/>
        <v> </v>
      </c>
      <c r="AJ51" s="53" t="str">
        <f t="shared" si="7"/>
        <v> </v>
      </c>
      <c r="AK51" s="53" t="str">
        <f t="shared" si="7"/>
        <v> </v>
      </c>
      <c r="AL51" s="53" t="str">
        <f t="shared" si="7"/>
        <v> </v>
      </c>
      <c r="AM51" s="53" t="str">
        <f t="shared" si="7"/>
        <v> </v>
      </c>
      <c r="AN51" s="53" t="str">
        <f t="shared" si="7"/>
        <v> </v>
      </c>
      <c r="AO51" s="53" t="str">
        <f t="shared" si="7"/>
        <v> </v>
      </c>
      <c r="AP51" s="53" t="str">
        <f t="shared" si="7"/>
        <v> </v>
      </c>
      <c r="AQ51" s="53" t="str">
        <f t="shared" si="7"/>
        <v> </v>
      </c>
      <c r="AR51" s="53" t="str">
        <f t="shared" si="7"/>
        <v> </v>
      </c>
      <c r="AS51" s="53" t="str">
        <f t="shared" si="7"/>
        <v> </v>
      </c>
      <c r="AT51" s="9"/>
      <c r="AU51" s="7"/>
    </row>
    <row r="52" spans="1:47" ht="30.75" customHeight="1">
      <c r="A52" s="358" t="s">
        <v>34</v>
      </c>
      <c r="B52" s="358"/>
      <c r="C52" s="358"/>
      <c r="D52" s="358"/>
      <c r="E52" s="358"/>
      <c r="F52" s="54" t="str">
        <f aca="true" t="shared" si="8" ref="F52:AS52">IF(COUNTBLANK(F6:F45)=ROWS(F6:F45)," ",IF(F51="YOK",0,100*F51/COUNTA(F6:F45)))</f>
        <v> </v>
      </c>
      <c r="G52" s="54" t="str">
        <f t="shared" si="8"/>
        <v> </v>
      </c>
      <c r="H52" s="54" t="str">
        <f t="shared" si="8"/>
        <v> </v>
      </c>
      <c r="I52" s="54" t="str">
        <f t="shared" si="8"/>
        <v> </v>
      </c>
      <c r="J52" s="54" t="str">
        <f t="shared" si="8"/>
        <v> </v>
      </c>
      <c r="K52" s="54" t="str">
        <f t="shared" si="8"/>
        <v> </v>
      </c>
      <c r="L52" s="54" t="str">
        <f t="shared" si="8"/>
        <v> </v>
      </c>
      <c r="M52" s="54" t="str">
        <f t="shared" si="8"/>
        <v> </v>
      </c>
      <c r="N52" s="54" t="str">
        <f t="shared" si="8"/>
        <v> </v>
      </c>
      <c r="O52" s="54" t="str">
        <f t="shared" si="8"/>
        <v> </v>
      </c>
      <c r="P52" s="54" t="str">
        <f t="shared" si="8"/>
        <v> </v>
      </c>
      <c r="Q52" s="54" t="str">
        <f t="shared" si="8"/>
        <v> </v>
      </c>
      <c r="R52" s="54" t="str">
        <f t="shared" si="8"/>
        <v> </v>
      </c>
      <c r="S52" s="54" t="str">
        <f t="shared" si="8"/>
        <v> </v>
      </c>
      <c r="T52" s="54" t="str">
        <f t="shared" si="8"/>
        <v> </v>
      </c>
      <c r="U52" s="54" t="str">
        <f t="shared" si="8"/>
        <v> </v>
      </c>
      <c r="V52" s="54" t="str">
        <f t="shared" si="8"/>
        <v> </v>
      </c>
      <c r="W52" s="54" t="str">
        <f t="shared" si="8"/>
        <v> </v>
      </c>
      <c r="X52" s="54" t="str">
        <f t="shared" si="8"/>
        <v> </v>
      </c>
      <c r="Y52" s="54" t="str">
        <f t="shared" si="8"/>
        <v> </v>
      </c>
      <c r="Z52" s="54" t="str">
        <f t="shared" si="8"/>
        <v> </v>
      </c>
      <c r="AA52" s="54" t="str">
        <f t="shared" si="8"/>
        <v> </v>
      </c>
      <c r="AB52" s="54" t="str">
        <f t="shared" si="8"/>
        <v> </v>
      </c>
      <c r="AC52" s="54" t="str">
        <f t="shared" si="8"/>
        <v> </v>
      </c>
      <c r="AD52" s="54" t="str">
        <f t="shared" si="8"/>
        <v> </v>
      </c>
      <c r="AE52" s="54" t="str">
        <f t="shared" si="8"/>
        <v> </v>
      </c>
      <c r="AF52" s="54" t="str">
        <f t="shared" si="8"/>
        <v> </v>
      </c>
      <c r="AG52" s="54" t="str">
        <f t="shared" si="8"/>
        <v> </v>
      </c>
      <c r="AH52" s="54" t="str">
        <f t="shared" si="8"/>
        <v> </v>
      </c>
      <c r="AI52" s="54" t="str">
        <f t="shared" si="8"/>
        <v> </v>
      </c>
      <c r="AJ52" s="54" t="str">
        <f t="shared" si="8"/>
        <v> </v>
      </c>
      <c r="AK52" s="54" t="str">
        <f t="shared" si="8"/>
        <v> </v>
      </c>
      <c r="AL52" s="54" t="str">
        <f t="shared" si="8"/>
        <v> </v>
      </c>
      <c r="AM52" s="54" t="str">
        <f t="shared" si="8"/>
        <v> </v>
      </c>
      <c r="AN52" s="54" t="str">
        <f t="shared" si="8"/>
        <v> </v>
      </c>
      <c r="AO52" s="54" t="str">
        <f t="shared" si="8"/>
        <v> </v>
      </c>
      <c r="AP52" s="54" t="str">
        <f t="shared" si="8"/>
        <v> </v>
      </c>
      <c r="AQ52" s="54" t="str">
        <f t="shared" si="8"/>
        <v> </v>
      </c>
      <c r="AR52" s="54" t="str">
        <f t="shared" si="8"/>
        <v> </v>
      </c>
      <c r="AS52" s="54" t="str">
        <f t="shared" si="8"/>
        <v> </v>
      </c>
      <c r="AT52" s="380"/>
      <c r="AU52" s="381"/>
    </row>
    <row r="53" spans="1:47" ht="10.5" customHeight="1">
      <c r="A53" s="358"/>
      <c r="B53" s="358"/>
      <c r="C53" s="358"/>
      <c r="D53" s="358"/>
      <c r="E53" s="358"/>
      <c r="F53" s="56" t="str">
        <f>IF(F52&lt;&gt;" ","%"," ")</f>
        <v> </v>
      </c>
      <c r="G53" s="56" t="str">
        <f aca="true" t="shared" si="9" ref="G53:AS53">IF(G52&lt;&gt;" ","%"," ")</f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0"/>
      <c r="AU53" s="381"/>
    </row>
    <row r="54" spans="1:47" ht="30" customHeight="1">
      <c r="A54" s="371" t="s">
        <v>28</v>
      </c>
      <c r="B54" s="372"/>
      <c r="C54" s="372"/>
      <c r="D54" s="372"/>
      <c r="E54" s="373"/>
      <c r="F54" s="57" t="str">
        <f aca="true" t="shared" si="10" ref="F54:AS54">IF(F4=" "," ",IF(COUNTBLANK(F6:F45)=ROWS(F6:F45)," ",F47*100/F4))</f>
        <v> </v>
      </c>
      <c r="G54" s="57" t="str">
        <f t="shared" si="10"/>
        <v> </v>
      </c>
      <c r="H54" s="57" t="str">
        <f t="shared" si="10"/>
        <v> </v>
      </c>
      <c r="I54" s="57" t="str">
        <f t="shared" si="10"/>
        <v> </v>
      </c>
      <c r="J54" s="57" t="str">
        <f t="shared" si="10"/>
        <v> </v>
      </c>
      <c r="K54" s="57" t="str">
        <f t="shared" si="10"/>
        <v> </v>
      </c>
      <c r="L54" s="57" t="str">
        <f t="shared" si="10"/>
        <v> </v>
      </c>
      <c r="M54" s="57" t="str">
        <f t="shared" si="10"/>
        <v> </v>
      </c>
      <c r="N54" s="57" t="str">
        <f t="shared" si="10"/>
        <v> </v>
      </c>
      <c r="O54" s="57" t="str">
        <f t="shared" si="10"/>
        <v> </v>
      </c>
      <c r="P54" s="57" t="str">
        <f t="shared" si="10"/>
        <v> </v>
      </c>
      <c r="Q54" s="57" t="str">
        <f t="shared" si="10"/>
        <v> </v>
      </c>
      <c r="R54" s="57" t="str">
        <f t="shared" si="10"/>
        <v> </v>
      </c>
      <c r="S54" s="57" t="str">
        <f t="shared" si="10"/>
        <v> </v>
      </c>
      <c r="T54" s="57" t="str">
        <f t="shared" si="10"/>
        <v> </v>
      </c>
      <c r="U54" s="57" t="str">
        <f t="shared" si="10"/>
        <v> </v>
      </c>
      <c r="V54" s="57" t="str">
        <f t="shared" si="10"/>
        <v> </v>
      </c>
      <c r="W54" s="57" t="str">
        <f t="shared" si="10"/>
        <v> </v>
      </c>
      <c r="X54" s="57" t="str">
        <f t="shared" si="10"/>
        <v> </v>
      </c>
      <c r="Y54" s="57" t="str">
        <f t="shared" si="10"/>
        <v> </v>
      </c>
      <c r="Z54" s="57" t="str">
        <f t="shared" si="10"/>
        <v> </v>
      </c>
      <c r="AA54" s="57" t="str">
        <f t="shared" si="10"/>
        <v> </v>
      </c>
      <c r="AB54" s="57" t="str">
        <f t="shared" si="10"/>
        <v> </v>
      </c>
      <c r="AC54" s="57" t="str">
        <f t="shared" si="10"/>
        <v> </v>
      </c>
      <c r="AD54" s="57" t="str">
        <f t="shared" si="10"/>
        <v> </v>
      </c>
      <c r="AE54" s="57" t="str">
        <f t="shared" si="10"/>
        <v> </v>
      </c>
      <c r="AF54" s="57" t="str">
        <f t="shared" si="10"/>
        <v> </v>
      </c>
      <c r="AG54" s="57" t="str">
        <f t="shared" si="10"/>
        <v> </v>
      </c>
      <c r="AH54" s="57" t="str">
        <f t="shared" si="10"/>
        <v> </v>
      </c>
      <c r="AI54" s="57" t="str">
        <f t="shared" si="10"/>
        <v> </v>
      </c>
      <c r="AJ54" s="57" t="str">
        <f t="shared" si="10"/>
        <v> </v>
      </c>
      <c r="AK54" s="57" t="str">
        <f t="shared" si="10"/>
        <v> </v>
      </c>
      <c r="AL54" s="57" t="str">
        <f t="shared" si="10"/>
        <v> </v>
      </c>
      <c r="AM54" s="57" t="str">
        <f t="shared" si="10"/>
        <v> </v>
      </c>
      <c r="AN54" s="57" t="str">
        <f t="shared" si="10"/>
        <v> </v>
      </c>
      <c r="AO54" s="57" t="str">
        <f t="shared" si="10"/>
        <v> </v>
      </c>
      <c r="AP54" s="57" t="str">
        <f t="shared" si="10"/>
        <v> </v>
      </c>
      <c r="AQ54" s="57" t="str">
        <f t="shared" si="10"/>
        <v> </v>
      </c>
      <c r="AR54" s="57" t="str">
        <f t="shared" si="10"/>
        <v> </v>
      </c>
      <c r="AS54" s="57" t="str">
        <f t="shared" si="10"/>
        <v> </v>
      </c>
      <c r="AT54" s="385"/>
      <c r="AU54" s="385"/>
    </row>
    <row r="55" spans="1:47" ht="9.75" customHeight="1">
      <c r="A55" s="374"/>
      <c r="B55" s="375"/>
      <c r="C55" s="375"/>
      <c r="D55" s="375"/>
      <c r="E55" s="376"/>
      <c r="F55" s="58" t="str">
        <f>IF(F54&lt;&gt;" ","%"," ")</f>
        <v> </v>
      </c>
      <c r="G55" s="58" t="str">
        <f aca="true" t="shared" si="11" ref="G55:AS55">IF(G54&lt;&gt;" ","%"," ")</f>
        <v> </v>
      </c>
      <c r="H55" s="58" t="str">
        <f t="shared" si="11"/>
        <v> </v>
      </c>
      <c r="I55" s="58" t="str">
        <f t="shared" si="11"/>
        <v> </v>
      </c>
      <c r="J55" s="58" t="str">
        <f t="shared" si="11"/>
        <v> </v>
      </c>
      <c r="K55" s="58" t="str">
        <f t="shared" si="11"/>
        <v> </v>
      </c>
      <c r="L55" s="58" t="str">
        <f t="shared" si="11"/>
        <v> </v>
      </c>
      <c r="M55" s="58" t="str">
        <f t="shared" si="11"/>
        <v> </v>
      </c>
      <c r="N55" s="58" t="str">
        <f t="shared" si="11"/>
        <v> </v>
      </c>
      <c r="O55" s="58" t="str">
        <f t="shared" si="11"/>
        <v> </v>
      </c>
      <c r="P55" s="58" t="str">
        <f t="shared" si="11"/>
        <v> </v>
      </c>
      <c r="Q55" s="58" t="str">
        <f t="shared" si="11"/>
        <v> </v>
      </c>
      <c r="R55" s="58" t="str">
        <f t="shared" si="11"/>
        <v> </v>
      </c>
      <c r="S55" s="58" t="str">
        <f t="shared" si="11"/>
        <v> </v>
      </c>
      <c r="T55" s="58" t="str">
        <f t="shared" si="11"/>
        <v> </v>
      </c>
      <c r="U55" s="58" t="str">
        <f t="shared" si="11"/>
        <v> </v>
      </c>
      <c r="V55" s="58" t="str">
        <f t="shared" si="11"/>
        <v> </v>
      </c>
      <c r="W55" s="58" t="str">
        <f t="shared" si="11"/>
        <v> </v>
      </c>
      <c r="X55" s="58" t="str">
        <f t="shared" si="11"/>
        <v> </v>
      </c>
      <c r="Y55" s="58" t="str">
        <f t="shared" si="11"/>
        <v> </v>
      </c>
      <c r="Z55" s="58" t="str">
        <f t="shared" si="11"/>
        <v> </v>
      </c>
      <c r="AA55" s="58" t="str">
        <f t="shared" si="11"/>
        <v> </v>
      </c>
      <c r="AB55" s="58" t="str">
        <f t="shared" si="11"/>
        <v> </v>
      </c>
      <c r="AC55" s="58" t="str">
        <f t="shared" si="11"/>
        <v> </v>
      </c>
      <c r="AD55" s="58" t="str">
        <f t="shared" si="11"/>
        <v> </v>
      </c>
      <c r="AE55" s="58" t="str">
        <f t="shared" si="11"/>
        <v> </v>
      </c>
      <c r="AF55" s="58" t="str">
        <f t="shared" si="11"/>
        <v> </v>
      </c>
      <c r="AG55" s="58" t="str">
        <f t="shared" si="11"/>
        <v> </v>
      </c>
      <c r="AH55" s="58" t="str">
        <f t="shared" si="11"/>
        <v> </v>
      </c>
      <c r="AI55" s="58" t="str">
        <f t="shared" si="11"/>
        <v> </v>
      </c>
      <c r="AJ55" s="58" t="str">
        <f t="shared" si="11"/>
        <v> </v>
      </c>
      <c r="AK55" s="58" t="str">
        <f t="shared" si="11"/>
        <v> </v>
      </c>
      <c r="AL55" s="58" t="str">
        <f t="shared" si="11"/>
        <v> </v>
      </c>
      <c r="AM55" s="58" t="str">
        <f t="shared" si="11"/>
        <v> </v>
      </c>
      <c r="AN55" s="58" t="str">
        <f t="shared" si="11"/>
        <v> </v>
      </c>
      <c r="AO55" s="58" t="str">
        <f t="shared" si="11"/>
        <v> </v>
      </c>
      <c r="AP55" s="58" t="str">
        <f t="shared" si="11"/>
        <v> </v>
      </c>
      <c r="AQ55" s="58" t="str">
        <f t="shared" si="11"/>
        <v> </v>
      </c>
      <c r="AR55" s="58" t="str">
        <f t="shared" si="11"/>
        <v> </v>
      </c>
      <c r="AS55" s="58" t="str">
        <f t="shared" si="11"/>
        <v> </v>
      </c>
      <c r="AT55" s="386"/>
      <c r="AU55" s="386"/>
    </row>
    <row r="56" spans="1:47" ht="9.75" customHeight="1">
      <c r="A56" s="59"/>
      <c r="B56" s="59"/>
      <c r="C56" s="59"/>
      <c r="D56" s="59"/>
      <c r="E56" s="59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1"/>
      <c r="AU56" s="61"/>
    </row>
    <row r="57" spans="1:47" ht="9.75" customHeight="1">
      <c r="A57" s="59"/>
      <c r="B57" s="59"/>
      <c r="C57" s="59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1"/>
      <c r="AU57" s="61"/>
    </row>
    <row r="58" spans="1:47" ht="9.75" customHeight="1">
      <c r="A58" s="59"/>
      <c r="B58" s="59"/>
      <c r="C58" s="59"/>
      <c r="D58" s="59"/>
      <c r="E58" s="59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1"/>
      <c r="AU58" s="61"/>
    </row>
    <row r="59" spans="1:47" ht="9.75" customHeight="1">
      <c r="A59" s="59"/>
      <c r="B59" s="59"/>
      <c r="C59" s="59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1"/>
      <c r="AU59" s="61"/>
    </row>
    <row r="60" spans="1:47" ht="9.75" customHeight="1">
      <c r="A60" s="59"/>
      <c r="B60" s="59"/>
      <c r="C60" s="59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1"/>
      <c r="AU60" s="61"/>
    </row>
    <row r="61" spans="1:47" ht="9.75" customHeight="1">
      <c r="A61" s="59"/>
      <c r="B61" s="59"/>
      <c r="C61" s="59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1"/>
      <c r="AU61" s="61"/>
    </row>
    <row r="62" spans="1:47" ht="9.75" customHeight="1">
      <c r="A62" s="59"/>
      <c r="B62" s="59"/>
      <c r="C62" s="59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1"/>
      <c r="AU62" s="61"/>
    </row>
    <row r="63" spans="1:47" ht="9.75" customHeight="1">
      <c r="A63" s="59"/>
      <c r="B63" s="59"/>
      <c r="C63" s="59"/>
      <c r="D63" s="59"/>
      <c r="E63" s="59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1"/>
      <c r="AU63" s="61"/>
    </row>
    <row r="64" spans="1:47" ht="9.75" customHeight="1">
      <c r="A64" s="59"/>
      <c r="B64" s="59"/>
      <c r="C64" s="59"/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1"/>
      <c r="AU64" s="61"/>
    </row>
    <row r="65" spans="1:47" ht="9.75" customHeight="1">
      <c r="A65" s="59"/>
      <c r="B65" s="59"/>
      <c r="C65" s="59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1"/>
      <c r="AU65" s="61"/>
    </row>
    <row r="66" spans="1:47" ht="9.75" customHeight="1">
      <c r="A66" s="59"/>
      <c r="B66" s="59"/>
      <c r="C66" s="59"/>
      <c r="D66" s="59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1"/>
      <c r="AU66" s="61"/>
    </row>
    <row r="67" spans="1:47" ht="9.75" customHeight="1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1"/>
      <c r="AU67" s="61"/>
    </row>
    <row r="68" spans="1:47" ht="9.75" customHeight="1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1"/>
      <c r="AU68" s="61"/>
    </row>
    <row r="69" spans="1:47" ht="9.75" customHeight="1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1"/>
      <c r="AU69" s="61"/>
    </row>
    <row r="70" spans="1:47" ht="9.75" customHeight="1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1"/>
      <c r="AU70" s="61"/>
    </row>
    <row r="71" spans="1:47" ht="9.75" customHeight="1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1"/>
      <c r="AU71" s="61"/>
    </row>
    <row r="72" spans="1:47" ht="9.75" customHeight="1">
      <c r="A72" s="59"/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61"/>
    </row>
    <row r="73" spans="1:47" ht="9.75" customHeight="1">
      <c r="A73" s="62"/>
      <c r="B73" s="62"/>
      <c r="C73" s="62"/>
      <c r="D73" s="62"/>
      <c r="E73" s="6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4"/>
      <c r="AU73" s="64"/>
    </row>
    <row r="74" spans="1:47" ht="6.75" customHeight="1">
      <c r="A74" s="62"/>
      <c r="B74" s="62"/>
      <c r="C74" s="62"/>
      <c r="D74" s="62"/>
      <c r="E74" s="6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4"/>
      <c r="AU74" s="64"/>
    </row>
    <row r="75" spans="1:47" ht="12.75" customHeight="1">
      <c r="A75" s="62"/>
      <c r="B75" s="62"/>
      <c r="C75" s="62"/>
      <c r="D75" s="62"/>
      <c r="E75" s="62"/>
      <c r="F75" s="63"/>
      <c r="G75" s="63"/>
      <c r="H75" s="63"/>
      <c r="I75" s="63"/>
      <c r="J75" s="63"/>
      <c r="K75" s="63"/>
      <c r="L75" s="332" t="s">
        <v>58</v>
      </c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 t="s">
        <v>56</v>
      </c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</row>
    <row r="76" spans="1:47" ht="12" customHeight="1">
      <c r="A76" s="338" t="s">
        <v>66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40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6"/>
      <c r="AU76" s="64"/>
    </row>
    <row r="77" spans="1:47" ht="13.5" customHeight="1">
      <c r="A77" s="335" t="s">
        <v>36</v>
      </c>
      <c r="B77" s="335"/>
      <c r="C77" s="335"/>
      <c r="D77" s="67" t="s">
        <v>102</v>
      </c>
      <c r="E77" s="68" t="str">
        <f>IF(COUNTIF(AU6:AU45," ")=ROWS(AU6:AU45)," ",COUNTIF(AU6:AU45,5))</f>
        <v> </v>
      </c>
      <c r="F77" s="336" t="str">
        <f aca="true" t="shared" si="12" ref="F77:F83">IF(E77&lt;&gt;" ","KİŞİ"," ")</f>
        <v> </v>
      </c>
      <c r="G77" s="336"/>
      <c r="H77" s="68" t="str">
        <f>IF(E77=" "," ","%")</f>
        <v> </v>
      </c>
      <c r="I77" s="341" t="str">
        <f>IF(E77=" "," ",100*E77/E83)</f>
        <v> </v>
      </c>
      <c r="J77" s="341"/>
      <c r="K77" s="342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6"/>
      <c r="AU77" s="64"/>
    </row>
    <row r="78" spans="1:47" ht="13.5" customHeight="1">
      <c r="A78" s="335" t="s">
        <v>39</v>
      </c>
      <c r="B78" s="335"/>
      <c r="C78" s="335"/>
      <c r="D78" s="67" t="s">
        <v>103</v>
      </c>
      <c r="E78" s="68" t="str">
        <f>IF(COUNTIF(AU6:AU45," ")=ROWS(AU6:AU45)," ",COUNTIF(AU6:AU45,4))</f>
        <v> </v>
      </c>
      <c r="F78" s="336" t="str">
        <f t="shared" si="12"/>
        <v> </v>
      </c>
      <c r="G78" s="336"/>
      <c r="H78" s="68" t="str">
        <f>IF(E77=" "," ","%")</f>
        <v> </v>
      </c>
      <c r="I78" s="341" t="str">
        <f>IF(E78=" "," ",100*E78/E83)</f>
        <v> </v>
      </c>
      <c r="J78" s="341"/>
      <c r="K78" s="342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332"/>
      <c r="AG78" s="332"/>
      <c r="AH78" s="332"/>
      <c r="AI78" s="332"/>
      <c r="AJ78" s="332"/>
      <c r="AK78" s="332"/>
      <c r="AL78" s="332"/>
      <c r="AM78" s="332"/>
      <c r="AN78" s="332"/>
      <c r="AO78" s="65"/>
      <c r="AP78" s="65"/>
      <c r="AQ78" s="65"/>
      <c r="AR78" s="65"/>
      <c r="AS78" s="65"/>
      <c r="AT78" s="66"/>
      <c r="AU78" s="64"/>
    </row>
    <row r="79" spans="1:47" ht="13.5" customHeight="1">
      <c r="A79" s="335" t="s">
        <v>94</v>
      </c>
      <c r="B79" s="335"/>
      <c r="C79" s="335"/>
      <c r="D79" s="67" t="s">
        <v>104</v>
      </c>
      <c r="E79" s="68" t="str">
        <f>IF(COUNTIF(AU6:AU45," ")=ROWS(AU6:AU45)," ",COUNTIF(AU6:AU45,3))</f>
        <v> </v>
      </c>
      <c r="F79" s="336" t="str">
        <f t="shared" si="12"/>
        <v> </v>
      </c>
      <c r="G79" s="336"/>
      <c r="H79" s="68" t="str">
        <f>IF(E77=" "," ","%")</f>
        <v> </v>
      </c>
      <c r="I79" s="341" t="str">
        <f>IF(E79=" "," ",100*E79/E83)</f>
        <v> </v>
      </c>
      <c r="J79" s="341"/>
      <c r="K79" s="342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4"/>
      <c r="AU79" s="64"/>
    </row>
    <row r="80" spans="1:47" ht="13.5" customHeight="1">
      <c r="A80" s="335" t="s">
        <v>96</v>
      </c>
      <c r="B80" s="335"/>
      <c r="C80" s="335"/>
      <c r="D80" s="67" t="s">
        <v>105</v>
      </c>
      <c r="E80" s="68" t="str">
        <f>IF(COUNTIF(AU6:AU45," ")=ROWS(AU6:AU45)," ",COUNTIF(AU6:AU45,2))</f>
        <v> </v>
      </c>
      <c r="F80" s="336" t="str">
        <f t="shared" si="12"/>
        <v> </v>
      </c>
      <c r="G80" s="336"/>
      <c r="H80" s="68" t="str">
        <f>IF(E77=" "," ","%")</f>
        <v> </v>
      </c>
      <c r="I80" s="341" t="str">
        <f>IF(E80=" "," ",100*E80/E83)</f>
        <v> </v>
      </c>
      <c r="J80" s="341"/>
      <c r="K80" s="342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4"/>
      <c r="AU80" s="64"/>
    </row>
    <row r="81" spans="1:47" ht="13.5" customHeight="1">
      <c r="A81" s="335" t="s">
        <v>95</v>
      </c>
      <c r="B81" s="335"/>
      <c r="C81" s="335"/>
      <c r="D81" s="67" t="s">
        <v>106</v>
      </c>
      <c r="E81" s="68" t="str">
        <f>IF(COUNTIF(AU6:AU45," ")=ROWS(AU6:AU45)," ",COUNTIF(AU6:AU45,1))</f>
        <v> </v>
      </c>
      <c r="F81" s="336" t="str">
        <f t="shared" si="12"/>
        <v> </v>
      </c>
      <c r="G81" s="336"/>
      <c r="H81" s="68" t="str">
        <f>IF(E77=" "," ","%")</f>
        <v> </v>
      </c>
      <c r="I81" s="341" t="str">
        <f>IF(E81=" "," ",100*E81/E83)</f>
        <v> </v>
      </c>
      <c r="J81" s="341"/>
      <c r="K81" s="342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4"/>
      <c r="AU81" s="64"/>
    </row>
    <row r="82" spans="1:47" ht="13.5" customHeight="1">
      <c r="A82" s="357" t="s">
        <v>37</v>
      </c>
      <c r="B82" s="357"/>
      <c r="C82" s="357"/>
      <c r="D82" s="153" t="s">
        <v>40</v>
      </c>
      <c r="E82" s="154" t="str">
        <f>IF(COUNTIF(AU6:AU45," ")=ROWS(AU6:AU45)," ",COUNTIF(AU6:AU45,0))</f>
        <v> </v>
      </c>
      <c r="F82" s="357" t="str">
        <f t="shared" si="12"/>
        <v> </v>
      </c>
      <c r="G82" s="357"/>
      <c r="H82" s="154" t="str">
        <f>IF(E77=" "," ","%")</f>
        <v> </v>
      </c>
      <c r="I82" s="368" t="str">
        <f>IF(E82=" "," ",100*E82/E83)</f>
        <v> </v>
      </c>
      <c r="J82" s="368"/>
      <c r="K82" s="368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4"/>
      <c r="AU82" s="64"/>
    </row>
    <row r="83" spans="1:47" ht="13.5" customHeight="1">
      <c r="A83" s="337" t="s">
        <v>38</v>
      </c>
      <c r="B83" s="337"/>
      <c r="C83" s="337"/>
      <c r="D83" s="337"/>
      <c r="E83" s="149" t="str">
        <f>IF(SUM(E77:E82)=0," ",SUM(E77:E82))</f>
        <v> </v>
      </c>
      <c r="F83" s="363" t="str">
        <f t="shared" si="12"/>
        <v> </v>
      </c>
      <c r="G83" s="364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4"/>
      <c r="AU83" s="64"/>
    </row>
    <row r="84" spans="1:47" ht="12" customHeight="1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4"/>
      <c r="AU84" s="64"/>
    </row>
    <row r="85" spans="1:47" ht="14.25" customHeight="1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4"/>
      <c r="AU85" s="64"/>
    </row>
    <row r="86" spans="1:47" ht="12.75">
      <c r="A86" s="362" t="s">
        <v>41</v>
      </c>
      <c r="B86" s="362"/>
      <c r="C86" s="362"/>
      <c r="D86" s="70" t="str">
        <f>IF(COUNTIF(AT6:AT45," ")=ROWS(AT6:AT45)," ",LARGE(AT6:AT45,1))</f>
        <v> </v>
      </c>
      <c r="E86" s="402"/>
      <c r="F86" s="403"/>
      <c r="G86" s="403"/>
      <c r="H86" s="403"/>
      <c r="I86" s="403"/>
      <c r="J86" s="403"/>
      <c r="K86" s="403"/>
      <c r="L86" s="51"/>
      <c r="M86" s="332" t="s">
        <v>57</v>
      </c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63"/>
      <c r="AG86" s="71"/>
      <c r="AH86" s="71"/>
      <c r="AI86" s="71"/>
      <c r="AJ86" s="71"/>
      <c r="AK86" s="71"/>
      <c r="AL86" s="71"/>
      <c r="AM86" s="71"/>
      <c r="AN86" s="71"/>
      <c r="AO86" s="71"/>
      <c r="AP86" s="65"/>
      <c r="AQ86" s="71"/>
      <c r="AR86" s="71"/>
      <c r="AS86" s="71"/>
      <c r="AT86" s="71"/>
      <c r="AU86" s="71"/>
    </row>
    <row r="87" spans="1:47" ht="12" customHeight="1">
      <c r="A87" s="362" t="s">
        <v>42</v>
      </c>
      <c r="B87" s="362"/>
      <c r="C87" s="362"/>
      <c r="D87" s="70" t="str">
        <f>IF(COUNTIF(AT6:AT27," ")=ROWS(AT6:AT27)," ",SMALL(AT6:AT27,1))</f>
        <v> </v>
      </c>
      <c r="E87" s="402"/>
      <c r="F87" s="403"/>
      <c r="G87" s="403"/>
      <c r="H87" s="403"/>
      <c r="I87" s="403"/>
      <c r="J87" s="403"/>
      <c r="K87" s="403"/>
      <c r="L87" s="51"/>
      <c r="M87" s="5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71"/>
      <c r="AH87" s="71"/>
      <c r="AI87" s="71"/>
      <c r="AJ87" s="71"/>
      <c r="AK87" s="71"/>
      <c r="AL87" s="71"/>
      <c r="AM87" s="71"/>
      <c r="AN87" s="71"/>
      <c r="AO87" s="71"/>
      <c r="AP87" s="1"/>
      <c r="AQ87" s="71"/>
      <c r="AR87" s="71"/>
      <c r="AS87" s="71"/>
      <c r="AT87" s="71"/>
      <c r="AU87" s="71"/>
    </row>
    <row r="88" spans="1:47" ht="15" customHeight="1">
      <c r="A88" s="362" t="s">
        <v>43</v>
      </c>
      <c r="B88" s="362"/>
      <c r="C88" s="362"/>
      <c r="D88" s="72" t="str">
        <f>AT47</f>
        <v> </v>
      </c>
      <c r="E88" s="404"/>
      <c r="F88" s="405"/>
      <c r="G88" s="405"/>
      <c r="H88" s="405"/>
      <c r="I88" s="405"/>
      <c r="J88" s="405"/>
      <c r="K88" s="405"/>
      <c r="L88" s="73"/>
      <c r="M88" s="73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390" t="s">
        <v>47</v>
      </c>
      <c r="AH88" s="391"/>
      <c r="AI88" s="391"/>
      <c r="AJ88" s="391"/>
      <c r="AK88" s="391"/>
      <c r="AL88" s="391"/>
      <c r="AM88" s="391"/>
      <c r="AN88" s="391"/>
      <c r="AO88" s="392"/>
      <c r="AP88" s="12"/>
      <c r="AQ88" s="390" t="s">
        <v>49</v>
      </c>
      <c r="AR88" s="391"/>
      <c r="AS88" s="391"/>
      <c r="AT88" s="391"/>
      <c r="AU88" s="392"/>
    </row>
    <row r="89" spans="1:47" ht="15" customHeight="1">
      <c r="A89" s="74"/>
      <c r="B89" s="74"/>
      <c r="C89" s="74"/>
      <c r="D89" s="75"/>
      <c r="E89" s="73"/>
      <c r="F89" s="75"/>
      <c r="G89" s="75"/>
      <c r="H89" s="75"/>
      <c r="I89" s="75"/>
      <c r="J89" s="75"/>
      <c r="K89" s="75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3">
        <f ca="1">TODAY()</f>
        <v>45263</v>
      </c>
      <c r="AH89" s="366"/>
      <c r="AI89" s="366"/>
      <c r="AJ89" s="366"/>
      <c r="AK89" s="366"/>
      <c r="AL89" s="366"/>
      <c r="AM89" s="366"/>
      <c r="AN89" s="366"/>
      <c r="AO89" s="367"/>
      <c r="AP89" s="11"/>
      <c r="AQ89" s="365" t="s">
        <v>119</v>
      </c>
      <c r="AR89" s="366"/>
      <c r="AS89" s="366"/>
      <c r="AT89" s="366"/>
      <c r="AU89" s="367"/>
    </row>
    <row r="90" spans="1:47" ht="12" customHeight="1">
      <c r="A90" s="400" t="s">
        <v>44</v>
      </c>
      <c r="B90" s="401"/>
      <c r="C90" s="401"/>
      <c r="D90" s="401"/>
      <c r="E90" s="76" t="str">
        <f>IF(COUNTIF(AT6:AT45," ")=ROWS(AT6:AT45)," ",SUM(E77:E80))</f>
        <v> </v>
      </c>
      <c r="F90" s="363" t="str">
        <f>IF(E90&lt;&gt;" ","KİŞİ"," ")</f>
        <v> </v>
      </c>
      <c r="G90" s="406"/>
      <c r="H90" s="76" t="str">
        <f>IF(I90=" "," ","%")</f>
        <v> </v>
      </c>
      <c r="I90" s="333" t="str">
        <f>IF(E90=" "," ",100*E90/E83)</f>
        <v> </v>
      </c>
      <c r="J90" s="334"/>
      <c r="K90" s="334"/>
      <c r="L90" s="77"/>
      <c r="M90" s="77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387">
        <f>'K. Bilgiler'!H18</f>
        <v>0</v>
      </c>
      <c r="AH90" s="388"/>
      <c r="AI90" s="388"/>
      <c r="AJ90" s="388"/>
      <c r="AK90" s="388"/>
      <c r="AL90" s="388"/>
      <c r="AM90" s="388"/>
      <c r="AN90" s="388"/>
      <c r="AO90" s="389"/>
      <c r="AP90" s="14"/>
      <c r="AQ90" s="359" t="str">
        <f>'K. Bilgiler'!H22</f>
        <v>Hüseyin LAPANTA</v>
      </c>
      <c r="AR90" s="360"/>
      <c r="AS90" s="360"/>
      <c r="AT90" s="360"/>
      <c r="AU90" s="361"/>
    </row>
    <row r="91" spans="1:47" ht="12" customHeight="1">
      <c r="A91" s="400" t="s">
        <v>45</v>
      </c>
      <c r="B91" s="401"/>
      <c r="C91" s="401"/>
      <c r="D91" s="401"/>
      <c r="E91" s="76" t="str">
        <f>IF(COUNTIF(AT6:AT45," ")=ROWS(AT6:AT45)," ",SUM(E81:E82))</f>
        <v> </v>
      </c>
      <c r="F91" s="363" t="str">
        <f>IF(E91&lt;&gt;" ","KİŞİ"," ")</f>
        <v> </v>
      </c>
      <c r="G91" s="406"/>
      <c r="H91" s="76" t="str">
        <f>IF(I91=" "," ","%")</f>
        <v> </v>
      </c>
      <c r="I91" s="333" t="str">
        <f>IF(E91=" "," ",100*E91/E83)</f>
        <v> </v>
      </c>
      <c r="J91" s="334"/>
      <c r="K91" s="334"/>
      <c r="L91" s="77"/>
      <c r="M91" s="77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394">
        <f>'K. Bilgiler'!H20</f>
        <v>0</v>
      </c>
      <c r="AH91" s="395"/>
      <c r="AI91" s="395"/>
      <c r="AJ91" s="395"/>
      <c r="AK91" s="395"/>
      <c r="AL91" s="395"/>
      <c r="AM91" s="395"/>
      <c r="AN91" s="395"/>
      <c r="AO91" s="396"/>
      <c r="AP91" s="13"/>
      <c r="AQ91" s="359" t="s">
        <v>50</v>
      </c>
      <c r="AR91" s="360"/>
      <c r="AS91" s="360"/>
      <c r="AT91" s="360"/>
      <c r="AU91" s="361"/>
    </row>
    <row r="92" spans="1:47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397"/>
      <c r="AH92" s="398"/>
      <c r="AI92" s="398"/>
      <c r="AJ92" s="398"/>
      <c r="AK92" s="398"/>
      <c r="AL92" s="398"/>
      <c r="AM92" s="398"/>
      <c r="AN92" s="398"/>
      <c r="AO92" s="399"/>
      <c r="AP92" s="79"/>
      <c r="AQ92" s="382"/>
      <c r="AR92" s="383"/>
      <c r="AS92" s="383"/>
      <c r="AT92" s="383"/>
      <c r="AU92" s="384"/>
    </row>
    <row r="94" spans="1:3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101" ht="12.75">
      <c r="D101" s="42"/>
    </row>
  </sheetData>
  <sheetProtection/>
  <mergeCells count="107">
    <mergeCell ref="AG91:AO92"/>
    <mergeCell ref="A90:D90"/>
    <mergeCell ref="A91:D91"/>
    <mergeCell ref="E86:K86"/>
    <mergeCell ref="E87:K87"/>
    <mergeCell ref="E88:K88"/>
    <mergeCell ref="A88:C88"/>
    <mergeCell ref="F90:G90"/>
    <mergeCell ref="F91:G91"/>
    <mergeCell ref="I90:K90"/>
    <mergeCell ref="AQ91:AU91"/>
    <mergeCell ref="AQ92:AU92"/>
    <mergeCell ref="AT54:AT55"/>
    <mergeCell ref="AU54:AU55"/>
    <mergeCell ref="AG90:AO90"/>
    <mergeCell ref="AG75:AU75"/>
    <mergeCell ref="AG88:AO88"/>
    <mergeCell ref="AG89:AO89"/>
    <mergeCell ref="AF78:AN78"/>
    <mergeCell ref="AQ88:AU88"/>
    <mergeCell ref="C24:E24"/>
    <mergeCell ref="C39:E39"/>
    <mergeCell ref="C31:E31"/>
    <mergeCell ref="C28:E28"/>
    <mergeCell ref="AT52:AT53"/>
    <mergeCell ref="AU52:AU53"/>
    <mergeCell ref="C45:E45"/>
    <mergeCell ref="AT49:AT50"/>
    <mergeCell ref="A52:E53"/>
    <mergeCell ref="AU49:AU50"/>
    <mergeCell ref="C36:E36"/>
    <mergeCell ref="A46:E46"/>
    <mergeCell ref="C42:E42"/>
    <mergeCell ref="C37:E37"/>
    <mergeCell ref="C41:E41"/>
    <mergeCell ref="C44:E44"/>
    <mergeCell ref="C40:E40"/>
    <mergeCell ref="I77:K77"/>
    <mergeCell ref="A4:E4"/>
    <mergeCell ref="C5:E5"/>
    <mergeCell ref="C13:E13"/>
    <mergeCell ref="C26:E26"/>
    <mergeCell ref="C15:E15"/>
    <mergeCell ref="C16:E16"/>
    <mergeCell ref="C19:E19"/>
    <mergeCell ref="C10:E10"/>
    <mergeCell ref="A47:E47"/>
    <mergeCell ref="A51:E51"/>
    <mergeCell ref="A81:C81"/>
    <mergeCell ref="A82:C82"/>
    <mergeCell ref="F77:G77"/>
    <mergeCell ref="C43:E43"/>
    <mergeCell ref="C38:E38"/>
    <mergeCell ref="A79:C79"/>
    <mergeCell ref="A80:C80"/>
    <mergeCell ref="A49:E50"/>
    <mergeCell ref="A54:E55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Q90:AU90"/>
    <mergeCell ref="A87:C87"/>
    <mergeCell ref="A86:C86"/>
    <mergeCell ref="I78:K78"/>
    <mergeCell ref="F83:G83"/>
    <mergeCell ref="M86:AE86"/>
    <mergeCell ref="I79:K79"/>
    <mergeCell ref="AQ89:AU89"/>
    <mergeCell ref="I81:K81"/>
    <mergeCell ref="I82:K82"/>
    <mergeCell ref="C8:E8"/>
    <mergeCell ref="C35:E35"/>
    <mergeCell ref="C33:E33"/>
    <mergeCell ref="F82:G82"/>
    <mergeCell ref="F80:G80"/>
    <mergeCell ref="C23:E23"/>
    <mergeCell ref="C9:E9"/>
    <mergeCell ref="C17:E17"/>
    <mergeCell ref="C18:E18"/>
    <mergeCell ref="A48:E48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L75:AF75"/>
    <mergeCell ref="I91:K91"/>
    <mergeCell ref="A77:C77"/>
    <mergeCell ref="A78:C78"/>
    <mergeCell ref="F78:G78"/>
    <mergeCell ref="F79:G79"/>
    <mergeCell ref="F81:G81"/>
    <mergeCell ref="A83:D83"/>
    <mergeCell ref="A76:K76"/>
    <mergeCell ref="I80:K80"/>
  </mergeCells>
  <conditionalFormatting sqref="F54:AS54">
    <cfRule type="cellIs" priority="1" dxfId="8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3937007874015748" top="0.33" bottom="0.11811023622047245" header="0.2362204724409449" footer="0.1968503937007874"/>
  <pageSetup horizontalDpi="300" verticalDpi="300" orientation="portrait" paperSize="9" scale="63" r:id="rId2"/>
  <ignoredErrors>
    <ignoredError sqref="F51:AS51 F55 G47:H47 F47 G55:AS55 F52:AS52 H77:H82 F53:AS53 F50:AS50 F48:AS48 F49:AS49 F77 I47:AS47 F78:F83 E77:E83 I77:I82 D86:D88 E91 F91 H90 F90 E90 I90:K91 H91 AG89" unlockedFormula="1"/>
    <ignoredError sqref="G54:AS54" formula="1" unlockedFormula="1"/>
    <ignoredError sqref="F5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1"/>
  <sheetViews>
    <sheetView view="pageBreakPreview" zoomScale="98" zoomScaleNormal="70" zoomScaleSheetLayoutView="98" zoomScalePageLayoutView="0" workbookViewId="0" topLeftCell="A1">
      <selection activeCell="AT13" sqref="AT13"/>
    </sheetView>
  </sheetViews>
  <sheetFormatPr defaultColWidth="9.125" defaultRowHeight="12.75"/>
  <cols>
    <col min="1" max="1" width="3.875" style="4" customWidth="1"/>
    <col min="2" max="2" width="5.625" style="4" customWidth="1"/>
    <col min="3" max="4" width="8.625" style="4" customWidth="1"/>
    <col min="5" max="5" width="3.50390625" style="4" customWidth="1"/>
    <col min="6" max="45" width="2.50390625" style="4" customWidth="1"/>
    <col min="46" max="46" width="10.125" style="4" customWidth="1"/>
    <col min="47" max="47" width="7.125" style="4" customWidth="1"/>
    <col min="48" max="16384" width="9.125" style="4" customWidth="1"/>
  </cols>
  <sheetData>
    <row r="1" spans="1:47" ht="20.25" customHeight="1">
      <c r="A1" s="350" t="str">
        <f>'K. Bilgiler'!H14&amp;" EĞİTİM ÖĞRETİM YILI "&amp;'K. Bilgiler'!H6</f>
        <v>2023-2024 EĞİTİM ÖĞRETİM YILI 100.YIL MESLEKİ VE TEKNİK ANADOLU LİSESİ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2"/>
      <c r="AQ1" s="349">
        <f>'Yazılı Tarihleri'!D3</f>
        <v>0</v>
      </c>
      <c r="AR1" s="349"/>
      <c r="AS1" s="349"/>
      <c r="AT1" s="349"/>
      <c r="AU1" s="349"/>
    </row>
    <row r="2" spans="1:47" ht="20.25" customHeight="1">
      <c r="A2" s="348" t="str">
        <f>'K. Bilgiler'!H10&amp;" / "&amp;'K. Bilgiler'!H12&amp;" SINIFI "&amp;'K. Bilgiler'!H8&amp;" DERSİ "&amp;'K. Bilgiler'!H16&amp;" DÖNEM 2. SINAV ANALİZİ"</f>
        <v> /  SINIFI  DERSİ 1 DÖNEM 2. SINAV ANALİZİ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9"/>
      <c r="AR2" s="349"/>
      <c r="AS2" s="349"/>
      <c r="AT2" s="349"/>
      <c r="AU2" s="349"/>
    </row>
    <row r="3" spans="1:47" ht="84.75" customHeight="1">
      <c r="A3" s="343" t="s">
        <v>84</v>
      </c>
      <c r="B3" s="344"/>
      <c r="C3" s="344"/>
      <c r="D3" s="344"/>
      <c r="E3" s="345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4"/>
      <c r="AR3" s="144"/>
      <c r="AS3" s="144"/>
      <c r="AT3" s="346"/>
      <c r="AU3" s="347"/>
    </row>
    <row r="4" spans="1:47" ht="12.75" customHeight="1">
      <c r="A4" s="377" t="s">
        <v>27</v>
      </c>
      <c r="B4" s="377"/>
      <c r="C4" s="377"/>
      <c r="D4" s="377"/>
      <c r="E4" s="377"/>
      <c r="F4" s="17">
        <f>IF('NOT Baremi'!E14=0," ",'NOT Baremi'!E14)</f>
        <v>5</v>
      </c>
      <c r="G4" s="17">
        <f>IF('NOT Baremi'!F14=0," ",'NOT Baremi'!F14)</f>
        <v>5</v>
      </c>
      <c r="H4" s="17">
        <f>IF('NOT Baremi'!G14=0," ",'NOT Baremi'!G14)</f>
        <v>5</v>
      </c>
      <c r="I4" s="17">
        <f>IF('NOT Baremi'!H14=0," ",'NOT Baremi'!H14)</f>
        <v>5</v>
      </c>
      <c r="J4" s="17">
        <f>IF('NOT Baremi'!I14=0," ",'NOT Baremi'!I14)</f>
        <v>5</v>
      </c>
      <c r="K4" s="17">
        <f>IF('NOT Baremi'!J14=0," ",'NOT Baremi'!J14)</f>
        <v>5</v>
      </c>
      <c r="L4" s="17">
        <f>IF('NOT Baremi'!K14=0," ",'NOT Baremi'!K14)</f>
        <v>5</v>
      </c>
      <c r="M4" s="17">
        <f>IF('NOT Baremi'!L14=0," ",'NOT Baremi'!L14)</f>
        <v>5</v>
      </c>
      <c r="N4" s="17">
        <f>IF('NOT Baremi'!M14=0," ",'NOT Baremi'!M14)</f>
        <v>5</v>
      </c>
      <c r="O4" s="17">
        <f>IF('NOT Baremi'!N14=0," ",'NOT Baremi'!N14)</f>
        <v>5</v>
      </c>
      <c r="P4" s="17">
        <f>IF('NOT Baremi'!O14=0," ",'NOT Baremi'!O14)</f>
        <v>5</v>
      </c>
      <c r="Q4" s="17">
        <f>IF('NOT Baremi'!P14=0," ",'NOT Baremi'!P14)</f>
        <v>5</v>
      </c>
      <c r="R4" s="17">
        <f>IF('NOT Baremi'!Q14=0," ",'NOT Baremi'!Q14)</f>
        <v>5</v>
      </c>
      <c r="S4" s="17">
        <f>IF('NOT Baremi'!R14=0," ",'NOT Baremi'!R14)</f>
        <v>5</v>
      </c>
      <c r="T4" s="17">
        <f>IF('NOT Baremi'!S14=0," ",'NOT Baremi'!S14)</f>
        <v>5</v>
      </c>
      <c r="U4" s="17">
        <f>IF('NOT Baremi'!T14=0," ",'NOT Baremi'!T14)</f>
        <v>5</v>
      </c>
      <c r="V4" s="17">
        <f>IF('NOT Baremi'!U14=0," ",'NOT Baremi'!U14)</f>
        <v>5</v>
      </c>
      <c r="W4" s="17">
        <f>IF('NOT Baremi'!V14=0," ",'NOT Baremi'!V14)</f>
        <v>5</v>
      </c>
      <c r="X4" s="17">
        <f>IF('NOT Baremi'!W14=0," ",'NOT Baremi'!W14)</f>
        <v>5</v>
      </c>
      <c r="Y4" s="17">
        <f>IF('NOT Baremi'!X14=0," ",'NOT Baremi'!X14)</f>
        <v>5</v>
      </c>
      <c r="Z4" s="17" t="str">
        <f>IF('NOT Baremi'!Y14=0," ",'NOT Baremi'!Y14)</f>
        <v> </v>
      </c>
      <c r="AA4" s="17" t="str">
        <f>IF('NOT Baremi'!Z14=0," ",'NOT Baremi'!Z14)</f>
        <v> </v>
      </c>
      <c r="AB4" s="17" t="str">
        <f>IF('NOT Baremi'!AA14=0," ",'NOT Baremi'!AA14)</f>
        <v> </v>
      </c>
      <c r="AC4" s="17" t="str">
        <f>IF('NOT Baremi'!AB14=0," ",'NOT Baremi'!AB14)</f>
        <v> </v>
      </c>
      <c r="AD4" s="17" t="str">
        <f>IF('NOT Baremi'!AC14=0," ",'NOT Baremi'!AC14)</f>
        <v> </v>
      </c>
      <c r="AE4" s="17" t="str">
        <f>IF('NOT Baremi'!AD14=0," ",'NOT Baremi'!AD14)</f>
        <v> </v>
      </c>
      <c r="AF4" s="17" t="str">
        <f>IF('NOT Baremi'!AE14=0," ",'NOT Baremi'!AE14)</f>
        <v> </v>
      </c>
      <c r="AG4" s="17" t="str">
        <f>IF('NOT Baremi'!AF14=0," ",'NOT Baremi'!AF14)</f>
        <v> </v>
      </c>
      <c r="AH4" s="17" t="str">
        <f>IF('NOT Baremi'!AG14=0," ",'NOT Baremi'!AG14)</f>
        <v> </v>
      </c>
      <c r="AI4" s="17" t="str">
        <f>IF('NOT Baremi'!AH14=0," ",'NOT Baremi'!AH14)</f>
        <v> </v>
      </c>
      <c r="AJ4" s="17" t="str">
        <f>IF('NOT Baremi'!AI14=0," ",'NOT Baremi'!AI14)</f>
        <v> </v>
      </c>
      <c r="AK4" s="17" t="str">
        <f>IF('NOT Baremi'!AJ14=0," ",'NOT Baremi'!AJ14)</f>
        <v> </v>
      </c>
      <c r="AL4" s="17" t="str">
        <f>IF('NOT Baremi'!AK14=0," ",'NOT Baremi'!AK14)</f>
        <v> </v>
      </c>
      <c r="AM4" s="17" t="str">
        <f>IF('NOT Baremi'!AL14=0," ",'NOT Baremi'!AL14)</f>
        <v> </v>
      </c>
      <c r="AN4" s="17" t="str">
        <f>IF('NOT Baremi'!AM14=0," ",'NOT Baremi'!AM14)</f>
        <v> </v>
      </c>
      <c r="AO4" s="17" t="str">
        <f>IF('NOT Baremi'!AN14=0," ",'NOT Baremi'!AN14)</f>
        <v> </v>
      </c>
      <c r="AP4" s="17" t="str">
        <f>IF('NOT Baremi'!AO14=0," ",'NOT Baremi'!AO14)</f>
        <v> </v>
      </c>
      <c r="AQ4" s="17" t="str">
        <f>IF('NOT Baremi'!AP14=0," ",'NOT Baremi'!AP14)</f>
        <v> </v>
      </c>
      <c r="AR4" s="17" t="str">
        <f>IF('NOT Baremi'!AQ14=0," ",'NOT Baremi'!AQ14)</f>
        <v> </v>
      </c>
      <c r="AS4" s="17" t="str">
        <f>IF('NOT Baremi'!AR14=0," ",'NOT Baremi'!AR14)</f>
        <v> </v>
      </c>
      <c r="AT4" s="36">
        <f>IF(SUM(F4:AS4)=0," ",SUM(F4:AS4))</f>
        <v>100</v>
      </c>
      <c r="AU4" s="407" t="s">
        <v>25</v>
      </c>
    </row>
    <row r="5" spans="1:47" ht="36.75">
      <c r="A5" s="37" t="s">
        <v>0</v>
      </c>
      <c r="B5" s="37" t="s">
        <v>35</v>
      </c>
      <c r="C5" s="378" t="s">
        <v>26</v>
      </c>
      <c r="D5" s="378"/>
      <c r="E5" s="378"/>
      <c r="F5" s="16" t="str">
        <f>IF('NOT Baremi'!E14&gt;0,'NOT Baremi'!E13&amp;"."&amp;"SORU"," ")</f>
        <v>1.SORU</v>
      </c>
      <c r="G5" s="16" t="str">
        <f>IF('NOT Baremi'!F14&gt;0,'NOT Baremi'!F13&amp;"."&amp;"SORU"," ")</f>
        <v>2.SORU</v>
      </c>
      <c r="H5" s="16" t="str">
        <f>IF('NOT Baremi'!G14&gt;0,'NOT Baremi'!G13&amp;"."&amp;"SORU"," ")</f>
        <v>3.SORU</v>
      </c>
      <c r="I5" s="16" t="str">
        <f>IF('NOT Baremi'!H14&gt;0,'NOT Baremi'!H13&amp;"."&amp;"SORU"," ")</f>
        <v>4.SORU</v>
      </c>
      <c r="J5" s="16" t="str">
        <f>IF('NOT Baremi'!I14&gt;0,'NOT Baremi'!I13&amp;"."&amp;"SORU"," ")</f>
        <v>5.SORU</v>
      </c>
      <c r="K5" s="16" t="str">
        <f>IF('NOT Baremi'!J14&gt;0,'NOT Baremi'!J13&amp;"."&amp;"SORU"," ")</f>
        <v>6.SORU</v>
      </c>
      <c r="L5" s="16" t="str">
        <f>IF('NOT Baremi'!K14&gt;0,'NOT Baremi'!K13&amp;"."&amp;"SORU"," ")</f>
        <v>7.SORU</v>
      </c>
      <c r="M5" s="16" t="str">
        <f>IF('NOT Baremi'!L14&gt;0,'NOT Baremi'!L13&amp;"."&amp;"SORU"," ")</f>
        <v>8.SORU</v>
      </c>
      <c r="N5" s="16" t="str">
        <f>IF('NOT Baremi'!M14&gt;0,'NOT Baremi'!M13&amp;"."&amp;"SORU"," ")</f>
        <v>9.SORU</v>
      </c>
      <c r="O5" s="16" t="str">
        <f>IF('NOT Baremi'!N14&gt;0,'NOT Baremi'!N13&amp;"."&amp;"SORU"," ")</f>
        <v>10.SORU</v>
      </c>
      <c r="P5" s="16" t="str">
        <f>IF('NOT Baremi'!O14&gt;0,'NOT Baremi'!O13&amp;"."&amp;"SORU"," ")</f>
        <v>11.SORU</v>
      </c>
      <c r="Q5" s="16" t="str">
        <f>IF('NOT Baremi'!P14&gt;0,'NOT Baremi'!P13&amp;"."&amp;"SORU"," ")</f>
        <v>12.SORU</v>
      </c>
      <c r="R5" s="16" t="str">
        <f>IF('NOT Baremi'!Q14&gt;0,'NOT Baremi'!Q13&amp;"."&amp;"SORU"," ")</f>
        <v>13.SORU</v>
      </c>
      <c r="S5" s="16" t="str">
        <f>IF('NOT Baremi'!R14&gt;0,'NOT Baremi'!R13&amp;"."&amp;"SORU"," ")</f>
        <v>14.SORU</v>
      </c>
      <c r="T5" s="16" t="str">
        <f>IF('NOT Baremi'!S14&gt;0,'NOT Baremi'!S13&amp;"."&amp;"SORU"," ")</f>
        <v>15.SORU</v>
      </c>
      <c r="U5" s="16" t="str">
        <f>IF('NOT Baremi'!T14&gt;0,'NOT Baremi'!T13&amp;"."&amp;"SORU"," ")</f>
        <v>16.SORU</v>
      </c>
      <c r="V5" s="16" t="str">
        <f>IF('NOT Baremi'!U14&gt;0,'NOT Baremi'!U13&amp;"."&amp;"SORU"," ")</f>
        <v>17.SORU</v>
      </c>
      <c r="W5" s="16" t="str">
        <f>IF('NOT Baremi'!V14&gt;0,'NOT Baremi'!V13&amp;"."&amp;"SORU"," ")</f>
        <v>18.SORU</v>
      </c>
      <c r="X5" s="16" t="str">
        <f>IF('NOT Baremi'!W14&gt;0,'NOT Baremi'!W13&amp;"."&amp;"SORU"," ")</f>
        <v>19.SORU</v>
      </c>
      <c r="Y5" s="16" t="str">
        <f>IF('NOT Baremi'!X14&gt;0,'NOT Baremi'!X13&amp;"."&amp;"SORU"," ")</f>
        <v>20.SORU</v>
      </c>
      <c r="Z5" s="16" t="str">
        <f>IF('NOT Baremi'!Y14&gt;0,'NOT Baremi'!Y13&amp;"."&amp;"SORU"," ")</f>
        <v> </v>
      </c>
      <c r="AA5" s="16" t="str">
        <f>IF('NOT Baremi'!Z14&gt;0,'NOT Baremi'!Z13&amp;"."&amp;"SORU"," ")</f>
        <v> </v>
      </c>
      <c r="AB5" s="16" t="str">
        <f>IF('NOT Baremi'!AA14&gt;0,'NOT Baremi'!AA13&amp;"."&amp;"SORU"," ")</f>
        <v> </v>
      </c>
      <c r="AC5" s="16" t="str">
        <f>IF('NOT Baremi'!AB14&gt;0,'NOT Baremi'!AB13&amp;"."&amp;"SORU"," ")</f>
        <v> </v>
      </c>
      <c r="AD5" s="16" t="str">
        <f>IF('NOT Baremi'!AC14&gt;0,'NOT Baremi'!AC13&amp;"."&amp;"SORU"," ")</f>
        <v> </v>
      </c>
      <c r="AE5" s="16" t="str">
        <f>IF('NOT Baremi'!AD14&gt;0,'NOT Baremi'!AD13&amp;"."&amp;"SORU"," ")</f>
        <v> </v>
      </c>
      <c r="AF5" s="16" t="str">
        <f>IF('NOT Baremi'!AE14&gt;0,'NOT Baremi'!AE13&amp;"."&amp;"SORU"," ")</f>
        <v> </v>
      </c>
      <c r="AG5" s="16" t="str">
        <f>IF('NOT Baremi'!AF14&gt;0,'NOT Baremi'!AF13&amp;"."&amp;"SORU"," ")</f>
        <v> </v>
      </c>
      <c r="AH5" s="16" t="str">
        <f>IF('NOT Baremi'!AG14&gt;0,'NOT Baremi'!AG13&amp;"."&amp;"SORU"," ")</f>
        <v> </v>
      </c>
      <c r="AI5" s="16" t="str">
        <f>IF('NOT Baremi'!AH14&gt;0,'NOT Baremi'!AH13&amp;"."&amp;"SORU"," ")</f>
        <v> </v>
      </c>
      <c r="AJ5" s="16" t="str">
        <f>IF('NOT Baremi'!AI14&gt;0,'NOT Baremi'!AI13&amp;"."&amp;"SORU"," ")</f>
        <v> </v>
      </c>
      <c r="AK5" s="16" t="str">
        <f>IF('NOT Baremi'!AJ14&gt;0,'NOT Baremi'!AJ13&amp;"."&amp;"SORU"," ")</f>
        <v> </v>
      </c>
      <c r="AL5" s="16" t="str">
        <f>IF('NOT Baremi'!AK14&gt;0,'NOT Baremi'!AK13&amp;"."&amp;"SORU"," ")</f>
        <v> </v>
      </c>
      <c r="AM5" s="16" t="str">
        <f>IF('NOT Baremi'!AL14&gt;0,'NOT Baremi'!AL13&amp;"."&amp;"SORU"," ")</f>
        <v> </v>
      </c>
      <c r="AN5" s="16" t="str">
        <f>IF('NOT Baremi'!AM14&gt;0,'NOT Baremi'!AM13&amp;"."&amp;"SORU"," ")</f>
        <v> </v>
      </c>
      <c r="AO5" s="16" t="str">
        <f>IF('NOT Baremi'!AN14&gt;0,'NOT Baremi'!AN13&amp;"."&amp;"SORU"," ")</f>
        <v> </v>
      </c>
      <c r="AP5" s="16" t="str">
        <f>IF('NOT Baremi'!AO14&gt;0,'NOT Baremi'!AO13&amp;"."&amp;"SORU"," ")</f>
        <v> </v>
      </c>
      <c r="AQ5" s="16" t="str">
        <f>IF('NOT Baremi'!AP14&gt;0,'NOT Baremi'!AP13&amp;"."&amp;"SORU"," ")</f>
        <v> </v>
      </c>
      <c r="AR5" s="16" t="str">
        <f>IF('NOT Baremi'!AQ14&gt;0,'NOT Baremi'!AQ13&amp;"."&amp;"SORU"," ")</f>
        <v> </v>
      </c>
      <c r="AS5" s="16" t="str">
        <f>IF('NOT Baremi'!AR14&gt;0,'NOT Baremi'!AR13&amp;"."&amp;"SORU"," ")</f>
        <v> </v>
      </c>
      <c r="AT5" s="18" t="s">
        <v>30</v>
      </c>
      <c r="AU5" s="407"/>
    </row>
    <row r="6" spans="1:47" ht="12" customHeight="1">
      <c r="A6" s="38">
        <f>'S. Listesi'!E4</f>
        <v>1</v>
      </c>
      <c r="B6" s="39" t="str">
        <f>IF('S. Listesi'!F4=0," ",'S. Listesi'!F4)</f>
        <v> </v>
      </c>
      <c r="C6" s="356" t="str">
        <f>IF('S. Listesi'!G4=0," ",'S. Listesi'!G4)</f>
        <v> </v>
      </c>
      <c r="D6" s="356"/>
      <c r="E6" s="356"/>
      <c r="F6" s="159">
        <v>1</v>
      </c>
      <c r="G6" s="159">
        <v>1</v>
      </c>
      <c r="H6" s="159">
        <v>1</v>
      </c>
      <c r="I6" s="159">
        <v>1</v>
      </c>
      <c r="J6" s="159">
        <v>1</v>
      </c>
      <c r="K6" s="159">
        <v>1</v>
      </c>
      <c r="L6" s="159">
        <v>1</v>
      </c>
      <c r="M6" s="159">
        <v>1</v>
      </c>
      <c r="N6" s="159">
        <v>1</v>
      </c>
      <c r="O6" s="159">
        <v>1</v>
      </c>
      <c r="P6" s="159">
        <v>1</v>
      </c>
      <c r="Q6" s="159">
        <v>1</v>
      </c>
      <c r="R6" s="159">
        <v>1</v>
      </c>
      <c r="S6" s="159">
        <v>1</v>
      </c>
      <c r="T6" s="159">
        <v>1</v>
      </c>
      <c r="U6" s="159">
        <v>1</v>
      </c>
      <c r="V6" s="159">
        <v>1</v>
      </c>
      <c r="W6" s="159">
        <v>1</v>
      </c>
      <c r="X6" s="159">
        <v>1</v>
      </c>
      <c r="Y6" s="159">
        <v>1</v>
      </c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9">
        <f>IF(COUNTBLANK(F6:AS6)=COLUMNS(F6:AS6)," ",IF(SUM(F6:AS6)=0,0,SUM(F6:AS6)))</f>
        <v>20</v>
      </c>
      <c r="AU6" s="19">
        <f>IF(AT6=" "," ",IF(AT6&gt;=85,5,IF(AT6&gt;=70,4,IF(AT6&gt;=60,3,IF(AT6&gt;=50,2,IF(AT6&gt;=0,1,0))))))</f>
        <v>1</v>
      </c>
    </row>
    <row r="7" spans="1:47" ht="12" customHeight="1">
      <c r="A7" s="38">
        <f>'S. Listesi'!E5</f>
        <v>2</v>
      </c>
      <c r="B7" s="39" t="str">
        <f>IF('S. Listesi'!F5=0," ",'S. Listesi'!F5)</f>
        <v> </v>
      </c>
      <c r="C7" s="356" t="str">
        <f>IF('S. Listesi'!G5=0," ",'S. Listesi'!G5)</f>
        <v> </v>
      </c>
      <c r="D7" s="356"/>
      <c r="E7" s="356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9" t="str">
        <f aca="true" t="shared" si="0" ref="AT7:AT45">IF(COUNTBLANK(F7:AS7)=COLUMNS(F7:AS7)," ",IF(SUM(F7:AS7)=0,0,SUM(F7:AS7)))</f>
        <v> </v>
      </c>
      <c r="AU7" s="19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38">
        <f>'S. Listesi'!E6</f>
        <v>3</v>
      </c>
      <c r="B8" s="39" t="str">
        <f>IF('S. Listesi'!F6=0," ",'S. Listesi'!F6)</f>
        <v> </v>
      </c>
      <c r="C8" s="356" t="str">
        <f>IF('S. Listesi'!G6=0," ",'S. Listesi'!G6)</f>
        <v> </v>
      </c>
      <c r="D8" s="356"/>
      <c r="E8" s="356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9" t="str">
        <f t="shared" si="0"/>
        <v> </v>
      </c>
      <c r="AU8" s="19" t="str">
        <f t="shared" si="1"/>
        <v> </v>
      </c>
    </row>
    <row r="9" spans="1:47" ht="12" customHeight="1">
      <c r="A9" s="38">
        <f>'S. Listesi'!E7</f>
        <v>4</v>
      </c>
      <c r="B9" s="39" t="str">
        <f>IF('S. Listesi'!F7=0," ",'S. Listesi'!F7)</f>
        <v> </v>
      </c>
      <c r="C9" s="356" t="str">
        <f>IF('S. Listesi'!G7=0," ",'S. Listesi'!G7)</f>
        <v> </v>
      </c>
      <c r="D9" s="356"/>
      <c r="E9" s="356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9" t="str">
        <f t="shared" si="0"/>
        <v> </v>
      </c>
      <c r="AU9" s="19" t="str">
        <f t="shared" si="1"/>
        <v> </v>
      </c>
    </row>
    <row r="10" spans="1:47" ht="12" customHeight="1">
      <c r="A10" s="38">
        <f>'S. Listesi'!E8</f>
        <v>5</v>
      </c>
      <c r="B10" s="39" t="str">
        <f>IF('S. Listesi'!F8=0," ",'S. Listesi'!F8)</f>
        <v> </v>
      </c>
      <c r="C10" s="356" t="str">
        <f>IF('S. Listesi'!G8=0," ",'S. Listesi'!G8)</f>
        <v> </v>
      </c>
      <c r="D10" s="356"/>
      <c r="E10" s="356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9" t="str">
        <f t="shared" si="0"/>
        <v> </v>
      </c>
      <c r="AU10" s="19" t="str">
        <f t="shared" si="1"/>
        <v> </v>
      </c>
    </row>
    <row r="11" spans="1:47" ht="12" customHeight="1">
      <c r="A11" s="38">
        <f>'S. Listesi'!E9</f>
        <v>6</v>
      </c>
      <c r="B11" s="39" t="str">
        <f>IF('S. Listesi'!F9=0," ",'S. Listesi'!F9)</f>
        <v> </v>
      </c>
      <c r="C11" s="356" t="str">
        <f>IF('S. Listesi'!G9=0," ",'S. Listesi'!G9)</f>
        <v> </v>
      </c>
      <c r="D11" s="356"/>
      <c r="E11" s="356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9" t="str">
        <f t="shared" si="0"/>
        <v> </v>
      </c>
      <c r="AU11" s="19" t="str">
        <f t="shared" si="1"/>
        <v> </v>
      </c>
    </row>
    <row r="12" spans="1:47" ht="12" customHeight="1">
      <c r="A12" s="38">
        <f>'S. Listesi'!E10</f>
        <v>7</v>
      </c>
      <c r="B12" s="39" t="str">
        <f>IF('S. Listesi'!F10=0," ",'S. Listesi'!F10)</f>
        <v> </v>
      </c>
      <c r="C12" s="356" t="str">
        <f>IF('S. Listesi'!G10=0," ",'S. Listesi'!G10)</f>
        <v> </v>
      </c>
      <c r="D12" s="356"/>
      <c r="E12" s="356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9" t="str">
        <f t="shared" si="0"/>
        <v> </v>
      </c>
      <c r="AU12" s="19" t="str">
        <f t="shared" si="1"/>
        <v> </v>
      </c>
    </row>
    <row r="13" spans="1:47" ht="12" customHeight="1">
      <c r="A13" s="38">
        <f>'S. Listesi'!E11</f>
        <v>8</v>
      </c>
      <c r="B13" s="39" t="str">
        <f>IF('S. Listesi'!F11=0," ",'S. Listesi'!F11)</f>
        <v> </v>
      </c>
      <c r="C13" s="356" t="str">
        <f>IF('S. Listesi'!G11=0," ",'S. Listesi'!G11)</f>
        <v> </v>
      </c>
      <c r="D13" s="356"/>
      <c r="E13" s="356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9" t="str">
        <f t="shared" si="0"/>
        <v> </v>
      </c>
      <c r="AU13" s="19" t="str">
        <f t="shared" si="1"/>
        <v> </v>
      </c>
    </row>
    <row r="14" spans="1:47" ht="12" customHeight="1">
      <c r="A14" s="38">
        <f>'S. Listesi'!E12</f>
        <v>9</v>
      </c>
      <c r="B14" s="39" t="str">
        <f>IF('S. Listesi'!F12=0," ",'S. Listesi'!F12)</f>
        <v> </v>
      </c>
      <c r="C14" s="356" t="str">
        <f>IF('S. Listesi'!G12=0," ",'S. Listesi'!G12)</f>
        <v> </v>
      </c>
      <c r="D14" s="356"/>
      <c r="E14" s="356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9" t="str">
        <f t="shared" si="0"/>
        <v> </v>
      </c>
      <c r="AU14" s="19" t="str">
        <f t="shared" si="1"/>
        <v> </v>
      </c>
    </row>
    <row r="15" spans="1:47" ht="12" customHeight="1">
      <c r="A15" s="38">
        <f>'S. Listesi'!E13</f>
        <v>10</v>
      </c>
      <c r="B15" s="39" t="str">
        <f>IF('S. Listesi'!F13=0," ",'S. Listesi'!F13)</f>
        <v> </v>
      </c>
      <c r="C15" s="356" t="str">
        <f>IF('S. Listesi'!G13=0," ",'S. Listesi'!G13)</f>
        <v> </v>
      </c>
      <c r="D15" s="356"/>
      <c r="E15" s="356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9" t="str">
        <f t="shared" si="0"/>
        <v> </v>
      </c>
      <c r="AU15" s="19" t="str">
        <f t="shared" si="1"/>
        <v> </v>
      </c>
    </row>
    <row r="16" spans="1:47" ht="12" customHeight="1">
      <c r="A16" s="38">
        <f>'S. Listesi'!E14</f>
        <v>11</v>
      </c>
      <c r="B16" s="39" t="str">
        <f>IF('S. Listesi'!F14=0," ",'S. Listesi'!F14)</f>
        <v> </v>
      </c>
      <c r="C16" s="356" t="str">
        <f>IF('S. Listesi'!G14=0," ",'S. Listesi'!G14)</f>
        <v> </v>
      </c>
      <c r="D16" s="356"/>
      <c r="E16" s="356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9" t="str">
        <f t="shared" si="0"/>
        <v> </v>
      </c>
      <c r="AU16" s="19" t="str">
        <f t="shared" si="1"/>
        <v> </v>
      </c>
    </row>
    <row r="17" spans="1:47" ht="12" customHeight="1">
      <c r="A17" s="38">
        <f>'S. Listesi'!E15</f>
        <v>12</v>
      </c>
      <c r="B17" s="39" t="str">
        <f>IF('S. Listesi'!F15=0," ",'S. Listesi'!F15)</f>
        <v> </v>
      </c>
      <c r="C17" s="356" t="str">
        <f>IF('S. Listesi'!G15=0," ",'S. Listesi'!G15)</f>
        <v> </v>
      </c>
      <c r="D17" s="356"/>
      <c r="E17" s="356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9" t="str">
        <f t="shared" si="0"/>
        <v> </v>
      </c>
      <c r="AU17" s="19" t="str">
        <f t="shared" si="1"/>
        <v> </v>
      </c>
    </row>
    <row r="18" spans="1:47" ht="12" customHeight="1">
      <c r="A18" s="38">
        <f>'S. Listesi'!E16</f>
        <v>13</v>
      </c>
      <c r="B18" s="39" t="str">
        <f>IF('S. Listesi'!F16=0," ",'S. Listesi'!F16)</f>
        <v> </v>
      </c>
      <c r="C18" s="356" t="str">
        <f>IF('S. Listesi'!G16=0," ",'S. Listesi'!G16)</f>
        <v> </v>
      </c>
      <c r="D18" s="356"/>
      <c r="E18" s="356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9" t="str">
        <f t="shared" si="0"/>
        <v> </v>
      </c>
      <c r="AU18" s="19" t="str">
        <f t="shared" si="1"/>
        <v> </v>
      </c>
    </row>
    <row r="19" spans="1:47" ht="12" customHeight="1">
      <c r="A19" s="38">
        <f>'S. Listesi'!E17</f>
        <v>14</v>
      </c>
      <c r="B19" s="39" t="str">
        <f>IF('S. Listesi'!F17=0," ",'S. Listesi'!F17)</f>
        <v> </v>
      </c>
      <c r="C19" s="356" t="str">
        <f>IF('S. Listesi'!G17=0," ",'S. Listesi'!G17)</f>
        <v> </v>
      </c>
      <c r="D19" s="356"/>
      <c r="E19" s="3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9" t="str">
        <f t="shared" si="0"/>
        <v> </v>
      </c>
      <c r="AU19" s="19" t="str">
        <f t="shared" si="1"/>
        <v> </v>
      </c>
    </row>
    <row r="20" spans="1:47" ht="12" customHeight="1">
      <c r="A20" s="38">
        <f>'S. Listesi'!E18</f>
        <v>15</v>
      </c>
      <c r="B20" s="39" t="str">
        <f>IF('S. Listesi'!F18=0," ",'S. Listesi'!F18)</f>
        <v> </v>
      </c>
      <c r="C20" s="356" t="str">
        <f>IF('S. Listesi'!G18=0," ",'S. Listesi'!G18)</f>
        <v> </v>
      </c>
      <c r="D20" s="356"/>
      <c r="E20" s="356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9" t="str">
        <f t="shared" si="0"/>
        <v> </v>
      </c>
      <c r="AU20" s="19" t="str">
        <f t="shared" si="1"/>
        <v> </v>
      </c>
    </row>
    <row r="21" spans="1:47" ht="12" customHeight="1">
      <c r="A21" s="38">
        <f>'S. Listesi'!E19</f>
        <v>16</v>
      </c>
      <c r="B21" s="39" t="str">
        <f>IF('S. Listesi'!F19=0," ",'S. Listesi'!F19)</f>
        <v> </v>
      </c>
      <c r="C21" s="356" t="str">
        <f>IF('S. Listesi'!G19=0," ",'S. Listesi'!G19)</f>
        <v> </v>
      </c>
      <c r="D21" s="356"/>
      <c r="E21" s="356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9" t="str">
        <f t="shared" si="0"/>
        <v> </v>
      </c>
      <c r="AU21" s="19" t="str">
        <f t="shared" si="1"/>
        <v> </v>
      </c>
    </row>
    <row r="22" spans="1:47" ht="12" customHeight="1">
      <c r="A22" s="38">
        <f>'S. Listesi'!E20</f>
        <v>17</v>
      </c>
      <c r="B22" s="39" t="str">
        <f>IF('S. Listesi'!F20=0," ",'S. Listesi'!F20)</f>
        <v> </v>
      </c>
      <c r="C22" s="356" t="str">
        <f>IF('S. Listesi'!G20=0," ",'S. Listesi'!G20)</f>
        <v> </v>
      </c>
      <c r="D22" s="356"/>
      <c r="E22" s="35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9" t="str">
        <f t="shared" si="0"/>
        <v> </v>
      </c>
      <c r="AU22" s="19" t="str">
        <f t="shared" si="1"/>
        <v> </v>
      </c>
    </row>
    <row r="23" spans="1:47" ht="12" customHeight="1">
      <c r="A23" s="38">
        <f>'S. Listesi'!E21</f>
        <v>18</v>
      </c>
      <c r="B23" s="39" t="str">
        <f>IF('S. Listesi'!F21=0," ",'S. Listesi'!F21)</f>
        <v> </v>
      </c>
      <c r="C23" s="356" t="str">
        <f>IF('S. Listesi'!G21=0," ",'S. Listesi'!G21)</f>
        <v> </v>
      </c>
      <c r="D23" s="356"/>
      <c r="E23" s="356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9" t="str">
        <f t="shared" si="0"/>
        <v> </v>
      </c>
      <c r="AU23" s="19" t="str">
        <f t="shared" si="1"/>
        <v> </v>
      </c>
    </row>
    <row r="24" spans="1:47" ht="12" customHeight="1">
      <c r="A24" s="38">
        <f>'S. Listesi'!E22</f>
        <v>19</v>
      </c>
      <c r="B24" s="39" t="str">
        <f>IF('S. Listesi'!F22=0," ",'S. Listesi'!F22)</f>
        <v> </v>
      </c>
      <c r="C24" s="356" t="str">
        <f>IF('S. Listesi'!G22=0," ",'S. Listesi'!G22)</f>
        <v> </v>
      </c>
      <c r="D24" s="356"/>
      <c r="E24" s="35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9" t="str">
        <f t="shared" si="0"/>
        <v> </v>
      </c>
      <c r="AU24" s="19" t="str">
        <f t="shared" si="1"/>
        <v> </v>
      </c>
    </row>
    <row r="25" spans="1:47" ht="12" customHeight="1">
      <c r="A25" s="38">
        <f>'S. Listesi'!E23</f>
        <v>20</v>
      </c>
      <c r="B25" s="39" t="str">
        <f>IF('S. Listesi'!F23=0," ",'S. Listesi'!F23)</f>
        <v> </v>
      </c>
      <c r="C25" s="356" t="str">
        <f>IF('S. Listesi'!G23=0," ",'S. Listesi'!G23)</f>
        <v> </v>
      </c>
      <c r="D25" s="356"/>
      <c r="E25" s="356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9" t="str">
        <f t="shared" si="0"/>
        <v> </v>
      </c>
      <c r="AU25" s="19" t="str">
        <f t="shared" si="1"/>
        <v> </v>
      </c>
    </row>
    <row r="26" spans="1:47" ht="12" customHeight="1">
      <c r="A26" s="38">
        <f>'S. Listesi'!E24</f>
        <v>21</v>
      </c>
      <c r="B26" s="39" t="str">
        <f>IF('S. Listesi'!F24=0," ",'S. Listesi'!F24)</f>
        <v> </v>
      </c>
      <c r="C26" s="356" t="str">
        <f>IF('S. Listesi'!G24=0," ",'S. Listesi'!G24)</f>
        <v> </v>
      </c>
      <c r="D26" s="356"/>
      <c r="E26" s="35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9" t="str">
        <f t="shared" si="0"/>
        <v> </v>
      </c>
      <c r="AU26" s="19" t="str">
        <f t="shared" si="1"/>
        <v> </v>
      </c>
    </row>
    <row r="27" spans="1:47" ht="12" customHeight="1">
      <c r="A27" s="38">
        <f>'S. Listesi'!E25</f>
        <v>22</v>
      </c>
      <c r="B27" s="39" t="str">
        <f>IF('S. Listesi'!F25=0," ",'S. Listesi'!F25)</f>
        <v> </v>
      </c>
      <c r="C27" s="356" t="str">
        <f>IF('S. Listesi'!G25=0," ",'S. Listesi'!G25)</f>
        <v> </v>
      </c>
      <c r="D27" s="356"/>
      <c r="E27" s="356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9" t="str">
        <f t="shared" si="0"/>
        <v> </v>
      </c>
      <c r="AU27" s="19" t="str">
        <f t="shared" si="1"/>
        <v> </v>
      </c>
    </row>
    <row r="28" spans="1:47" ht="12" customHeight="1">
      <c r="A28" s="38">
        <f>'S. Listesi'!E26</f>
        <v>23</v>
      </c>
      <c r="B28" s="39" t="str">
        <f>IF('S. Listesi'!F26=0," ",'S. Listesi'!F26)</f>
        <v> </v>
      </c>
      <c r="C28" s="356" t="str">
        <f>IF('S. Listesi'!G26=0," ",'S. Listesi'!G26)</f>
        <v> </v>
      </c>
      <c r="D28" s="356"/>
      <c r="E28" s="356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9" t="str">
        <f t="shared" si="0"/>
        <v> </v>
      </c>
      <c r="AU28" s="19" t="str">
        <f t="shared" si="1"/>
        <v> </v>
      </c>
    </row>
    <row r="29" spans="1:47" ht="12" customHeight="1">
      <c r="A29" s="38">
        <f>'S. Listesi'!E27</f>
        <v>24</v>
      </c>
      <c r="B29" s="39" t="str">
        <f>IF('S. Listesi'!F27=0," ",'S. Listesi'!F27)</f>
        <v> </v>
      </c>
      <c r="C29" s="353" t="str">
        <f>IF('S. Listesi'!G27=0," ",'S. Listesi'!G27)</f>
        <v> </v>
      </c>
      <c r="D29" s="354"/>
      <c r="E29" s="355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9" t="str">
        <f t="shared" si="0"/>
        <v> </v>
      </c>
      <c r="AU29" s="19" t="str">
        <f t="shared" si="1"/>
        <v> </v>
      </c>
    </row>
    <row r="30" spans="1:47" ht="12" customHeight="1">
      <c r="A30" s="38">
        <f>'S. Listesi'!E28</f>
        <v>25</v>
      </c>
      <c r="B30" s="39" t="str">
        <f>IF('S. Listesi'!F28=0," ",'S. Listesi'!F28)</f>
        <v> </v>
      </c>
      <c r="C30" s="353" t="str">
        <f>IF('S. Listesi'!G28=0," ",'S. Listesi'!G28)</f>
        <v> </v>
      </c>
      <c r="D30" s="354"/>
      <c r="E30" s="355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9" t="str">
        <f t="shared" si="0"/>
        <v> </v>
      </c>
      <c r="AU30" s="19" t="str">
        <f t="shared" si="1"/>
        <v> </v>
      </c>
    </row>
    <row r="31" spans="1:47" ht="12" customHeight="1">
      <c r="A31" s="38">
        <f>'S. Listesi'!E29</f>
        <v>26</v>
      </c>
      <c r="B31" s="39" t="str">
        <f>IF('S. Listesi'!F29=0," ",'S. Listesi'!F29)</f>
        <v> </v>
      </c>
      <c r="C31" s="353" t="str">
        <f>IF('S. Listesi'!G29=0," ",'S. Listesi'!G29)</f>
        <v> </v>
      </c>
      <c r="D31" s="354"/>
      <c r="E31" s="355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9" t="str">
        <f t="shared" si="0"/>
        <v> </v>
      </c>
      <c r="AU31" s="19" t="str">
        <f t="shared" si="1"/>
        <v> </v>
      </c>
    </row>
    <row r="32" spans="1:47" ht="12" customHeight="1">
      <c r="A32" s="38">
        <f>'S. Listesi'!E30</f>
        <v>27</v>
      </c>
      <c r="B32" s="39" t="str">
        <f>IF('S. Listesi'!F30=0," ",'S. Listesi'!F30)</f>
        <v> </v>
      </c>
      <c r="C32" s="353" t="str">
        <f>IF('S. Listesi'!G30=0," ",'S. Listesi'!G30)</f>
        <v> </v>
      </c>
      <c r="D32" s="354"/>
      <c r="E32" s="355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9" t="str">
        <f t="shared" si="0"/>
        <v> </v>
      </c>
      <c r="AU32" s="19" t="str">
        <f t="shared" si="1"/>
        <v> </v>
      </c>
    </row>
    <row r="33" spans="1:47" ht="12" customHeight="1">
      <c r="A33" s="38">
        <f>'S. Listesi'!E31</f>
        <v>28</v>
      </c>
      <c r="B33" s="39" t="str">
        <f>IF('S. Listesi'!F31=0," ",'S. Listesi'!F31)</f>
        <v> </v>
      </c>
      <c r="C33" s="353" t="str">
        <f>IF('S. Listesi'!G31=0," ",'S. Listesi'!G31)</f>
        <v> </v>
      </c>
      <c r="D33" s="354"/>
      <c r="E33" s="355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9" t="str">
        <f t="shared" si="0"/>
        <v> </v>
      </c>
      <c r="AU33" s="19" t="str">
        <f t="shared" si="1"/>
        <v> </v>
      </c>
    </row>
    <row r="34" spans="1:47" ht="12" customHeight="1">
      <c r="A34" s="38">
        <f>'S. Listesi'!E32</f>
        <v>29</v>
      </c>
      <c r="B34" s="39" t="str">
        <f>IF('S. Listesi'!F32=0," ",'S. Listesi'!F32)</f>
        <v> </v>
      </c>
      <c r="C34" s="353" t="str">
        <f>IF('S. Listesi'!G32=0," ",'S. Listesi'!G32)</f>
        <v> </v>
      </c>
      <c r="D34" s="354"/>
      <c r="E34" s="355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9" t="str">
        <f t="shared" si="0"/>
        <v> </v>
      </c>
      <c r="AU34" s="19" t="str">
        <f t="shared" si="1"/>
        <v> </v>
      </c>
    </row>
    <row r="35" spans="1:47" ht="12" customHeight="1">
      <c r="A35" s="38">
        <f>'S. Listesi'!E33</f>
        <v>30</v>
      </c>
      <c r="B35" s="39" t="str">
        <f>IF('S. Listesi'!F33=0," ",'S. Listesi'!F33)</f>
        <v> </v>
      </c>
      <c r="C35" s="353" t="str">
        <f>IF('S. Listesi'!G33=0," ",'S. Listesi'!G33)</f>
        <v> </v>
      </c>
      <c r="D35" s="354"/>
      <c r="E35" s="355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9" t="str">
        <f t="shared" si="0"/>
        <v> </v>
      </c>
      <c r="AU35" s="19" t="str">
        <f t="shared" si="1"/>
        <v> </v>
      </c>
    </row>
    <row r="36" spans="1:47" ht="12" customHeight="1">
      <c r="A36" s="38">
        <f>'S. Listesi'!E34</f>
        <v>31</v>
      </c>
      <c r="B36" s="39" t="str">
        <f>IF('S. Listesi'!F34=0," ",'S. Listesi'!F34)</f>
        <v> </v>
      </c>
      <c r="C36" s="353" t="str">
        <f>IF('S. Listesi'!G34=0," ",'S. Listesi'!G34)</f>
        <v> </v>
      </c>
      <c r="D36" s="354"/>
      <c r="E36" s="355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9" t="str">
        <f t="shared" si="0"/>
        <v> </v>
      </c>
      <c r="AU36" s="19" t="str">
        <f t="shared" si="1"/>
        <v> </v>
      </c>
    </row>
    <row r="37" spans="1:47" ht="12" customHeight="1">
      <c r="A37" s="38">
        <f>'S. Listesi'!E35</f>
        <v>32</v>
      </c>
      <c r="B37" s="39" t="str">
        <f>IF('S. Listesi'!F35=0," ",'S. Listesi'!F35)</f>
        <v> </v>
      </c>
      <c r="C37" s="353" t="str">
        <f>IF('S. Listesi'!G35=0," ",'S. Listesi'!G35)</f>
        <v> </v>
      </c>
      <c r="D37" s="354"/>
      <c r="E37" s="355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9" t="str">
        <f t="shared" si="0"/>
        <v> </v>
      </c>
      <c r="AU37" s="19" t="str">
        <f t="shared" si="1"/>
        <v> </v>
      </c>
    </row>
    <row r="38" spans="1:47" ht="12" customHeight="1">
      <c r="A38" s="38">
        <f>'S. Listesi'!E36</f>
        <v>33</v>
      </c>
      <c r="B38" s="39" t="str">
        <f>IF('S. Listesi'!F36=0," ",'S. Listesi'!F36)</f>
        <v> </v>
      </c>
      <c r="C38" s="353" t="str">
        <f>IF('S. Listesi'!G36=0," ",'S. Listesi'!G36)</f>
        <v> </v>
      </c>
      <c r="D38" s="354"/>
      <c r="E38" s="355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9" t="str">
        <f t="shared" si="0"/>
        <v> </v>
      </c>
      <c r="AU38" s="19" t="str">
        <f t="shared" si="1"/>
        <v> </v>
      </c>
    </row>
    <row r="39" spans="1:47" ht="12" customHeight="1">
      <c r="A39" s="38">
        <f>'S. Listesi'!E37</f>
        <v>34</v>
      </c>
      <c r="B39" s="39" t="str">
        <f>IF('S. Listesi'!F37=0," ",'S. Listesi'!F37)</f>
        <v> </v>
      </c>
      <c r="C39" s="353" t="str">
        <f>IF('S. Listesi'!G37=0," ",'S. Listesi'!G37)</f>
        <v> </v>
      </c>
      <c r="D39" s="354"/>
      <c r="E39" s="35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9" t="str">
        <f t="shared" si="0"/>
        <v> </v>
      </c>
      <c r="AU39" s="19" t="str">
        <f t="shared" si="1"/>
        <v> </v>
      </c>
    </row>
    <row r="40" spans="1:47" ht="12" customHeight="1">
      <c r="A40" s="38">
        <f>'S. Listesi'!E38</f>
        <v>35</v>
      </c>
      <c r="B40" s="39" t="str">
        <f>IF('S. Listesi'!F38=0," ",'S. Listesi'!F38)</f>
        <v> </v>
      </c>
      <c r="C40" s="353" t="str">
        <f>IF('S. Listesi'!G38=0," ",'S. Listesi'!G38)</f>
        <v> </v>
      </c>
      <c r="D40" s="354"/>
      <c r="E40" s="355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9" t="str">
        <f t="shared" si="0"/>
        <v> </v>
      </c>
      <c r="AU40" s="19" t="str">
        <f t="shared" si="1"/>
        <v> </v>
      </c>
    </row>
    <row r="41" spans="1:47" ht="12" customHeight="1">
      <c r="A41" s="38">
        <f>'S. Listesi'!E39</f>
        <v>36</v>
      </c>
      <c r="B41" s="39" t="str">
        <f>IF('S. Listesi'!F39=0," ",'S. Listesi'!F39)</f>
        <v> </v>
      </c>
      <c r="C41" s="353" t="str">
        <f>IF('S. Listesi'!G39=0," ",'S. Listesi'!G39)</f>
        <v> </v>
      </c>
      <c r="D41" s="354"/>
      <c r="E41" s="355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9" t="str">
        <f t="shared" si="0"/>
        <v> </v>
      </c>
      <c r="AU41" s="19" t="str">
        <f t="shared" si="1"/>
        <v> </v>
      </c>
    </row>
    <row r="42" spans="1:47" ht="12" customHeight="1">
      <c r="A42" s="38">
        <f>'S. Listesi'!E40</f>
        <v>37</v>
      </c>
      <c r="B42" s="39" t="str">
        <f>IF('S. Listesi'!F40=0," ",'S. Listesi'!F40)</f>
        <v> </v>
      </c>
      <c r="C42" s="353" t="str">
        <f>IF('S. Listesi'!G40=0," ",'S. Listesi'!G40)</f>
        <v> </v>
      </c>
      <c r="D42" s="354"/>
      <c r="E42" s="355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9" t="str">
        <f t="shared" si="0"/>
        <v> </v>
      </c>
      <c r="AU42" s="19" t="str">
        <f t="shared" si="1"/>
        <v> </v>
      </c>
    </row>
    <row r="43" spans="1:47" ht="12" customHeight="1">
      <c r="A43" s="38">
        <f>'S. Listesi'!E41</f>
        <v>38</v>
      </c>
      <c r="B43" s="39" t="str">
        <f>IF('S. Listesi'!F41=0," ",'S. Listesi'!F41)</f>
        <v> </v>
      </c>
      <c r="C43" s="353" t="str">
        <f>IF('S. Listesi'!G41=0," ",'S. Listesi'!G41)</f>
        <v> </v>
      </c>
      <c r="D43" s="354"/>
      <c r="E43" s="355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9" t="str">
        <f t="shared" si="0"/>
        <v> </v>
      </c>
      <c r="AU43" s="19" t="str">
        <f t="shared" si="1"/>
        <v> </v>
      </c>
    </row>
    <row r="44" spans="1:47" ht="12" customHeight="1">
      <c r="A44" s="38">
        <f>'S. Listesi'!E42</f>
        <v>39</v>
      </c>
      <c r="B44" s="39" t="str">
        <f>IF('S. Listesi'!F42=0," ",'S. Listesi'!F42)</f>
        <v> </v>
      </c>
      <c r="C44" s="353" t="str">
        <f>IF('S. Listesi'!G42=0," ",'S. Listesi'!G42)</f>
        <v> </v>
      </c>
      <c r="D44" s="354"/>
      <c r="E44" s="35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9" t="str">
        <f t="shared" si="0"/>
        <v> </v>
      </c>
      <c r="AU44" s="19" t="str">
        <f t="shared" si="1"/>
        <v> </v>
      </c>
    </row>
    <row r="45" spans="1:47" ht="12.75">
      <c r="A45" s="38">
        <f>'S. Listesi'!E43</f>
        <v>40</v>
      </c>
      <c r="B45" s="39" t="str">
        <f>IF('S. Listesi'!F43=0," ",'S. Listesi'!F43)</f>
        <v> </v>
      </c>
      <c r="C45" s="353" t="str">
        <f>IF('S. Listesi'!G43=0," ",'S. Listesi'!G43)</f>
        <v> </v>
      </c>
      <c r="D45" s="354"/>
      <c r="E45" s="355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9" t="str">
        <f t="shared" si="0"/>
        <v> </v>
      </c>
      <c r="AU45" s="19" t="str">
        <f t="shared" si="1"/>
        <v> </v>
      </c>
    </row>
    <row r="46" spans="1:47" ht="19.5" customHeight="1">
      <c r="A46" s="379" t="s">
        <v>29</v>
      </c>
      <c r="B46" s="379"/>
      <c r="C46" s="379"/>
      <c r="D46" s="379"/>
      <c r="E46" s="379"/>
      <c r="F46" s="5">
        <f aca="true" t="shared" si="2" ref="F46:AS46">IF(COUNTBLANK(F6:F45)=ROWS(F6:F45)," ",SUM(F6:F45))</f>
        <v>1</v>
      </c>
      <c r="G46" s="5">
        <f t="shared" si="2"/>
        <v>1</v>
      </c>
      <c r="H46" s="5">
        <f t="shared" si="2"/>
        <v>1</v>
      </c>
      <c r="I46" s="5">
        <f t="shared" si="2"/>
        <v>1</v>
      </c>
      <c r="J46" s="5">
        <f t="shared" si="2"/>
        <v>1</v>
      </c>
      <c r="K46" s="5">
        <f t="shared" si="2"/>
        <v>1</v>
      </c>
      <c r="L46" s="5">
        <f t="shared" si="2"/>
        <v>1</v>
      </c>
      <c r="M46" s="5">
        <f t="shared" si="2"/>
        <v>1</v>
      </c>
      <c r="N46" s="5">
        <f t="shared" si="2"/>
        <v>1</v>
      </c>
      <c r="O46" s="5">
        <f t="shared" si="2"/>
        <v>1</v>
      </c>
      <c r="P46" s="5">
        <f t="shared" si="2"/>
        <v>1</v>
      </c>
      <c r="Q46" s="5">
        <f t="shared" si="2"/>
        <v>1</v>
      </c>
      <c r="R46" s="5">
        <f t="shared" si="2"/>
        <v>1</v>
      </c>
      <c r="S46" s="5">
        <f t="shared" si="2"/>
        <v>1</v>
      </c>
      <c r="T46" s="5">
        <f t="shared" si="2"/>
        <v>1</v>
      </c>
      <c r="U46" s="5">
        <f t="shared" si="2"/>
        <v>1</v>
      </c>
      <c r="V46" s="5">
        <f t="shared" si="2"/>
        <v>1</v>
      </c>
      <c r="W46" s="5">
        <f t="shared" si="2"/>
        <v>1</v>
      </c>
      <c r="X46" s="5">
        <f t="shared" si="2"/>
        <v>1</v>
      </c>
      <c r="Y46" s="5">
        <f t="shared" si="2"/>
        <v>1</v>
      </c>
      <c r="Z46" s="5" t="str">
        <f t="shared" si="2"/>
        <v> </v>
      </c>
      <c r="AA46" s="5" t="str">
        <f t="shared" si="2"/>
        <v> </v>
      </c>
      <c r="AB46" s="5" t="str">
        <f t="shared" si="2"/>
        <v> </v>
      </c>
      <c r="AC46" s="5" t="str">
        <f t="shared" si="2"/>
        <v> </v>
      </c>
      <c r="AD46" s="5" t="str">
        <f t="shared" si="2"/>
        <v> </v>
      </c>
      <c r="AE46" s="5" t="str">
        <f t="shared" si="2"/>
        <v> </v>
      </c>
      <c r="AF46" s="5" t="str">
        <f t="shared" si="2"/>
        <v> </v>
      </c>
      <c r="AG46" s="5" t="str">
        <f t="shared" si="2"/>
        <v> </v>
      </c>
      <c r="AH46" s="5" t="str">
        <f t="shared" si="2"/>
        <v> </v>
      </c>
      <c r="AI46" s="5" t="str">
        <f t="shared" si="2"/>
        <v> </v>
      </c>
      <c r="AJ46" s="5" t="str">
        <f t="shared" si="2"/>
        <v> </v>
      </c>
      <c r="AK46" s="5" t="str">
        <f t="shared" si="2"/>
        <v> </v>
      </c>
      <c r="AL46" s="5" t="str">
        <f t="shared" si="2"/>
        <v> </v>
      </c>
      <c r="AM46" s="5" t="str">
        <f t="shared" si="2"/>
        <v> </v>
      </c>
      <c r="AN46" s="5" t="str">
        <f t="shared" si="2"/>
        <v> </v>
      </c>
      <c r="AO46" s="5" t="str">
        <f t="shared" si="2"/>
        <v> </v>
      </c>
      <c r="AP46" s="5" t="str">
        <f t="shared" si="2"/>
        <v> </v>
      </c>
      <c r="AQ46" s="5" t="str">
        <f t="shared" si="2"/>
        <v> </v>
      </c>
      <c r="AR46" s="5" t="str">
        <f t="shared" si="2"/>
        <v> </v>
      </c>
      <c r="AS46" s="5" t="str">
        <f t="shared" si="2"/>
        <v> </v>
      </c>
      <c r="AT46" s="8"/>
      <c r="AU46" s="6"/>
    </row>
    <row r="47" spans="1:47" ht="25.5" customHeight="1">
      <c r="A47" s="358" t="s">
        <v>46</v>
      </c>
      <c r="B47" s="358"/>
      <c r="C47" s="358"/>
      <c r="D47" s="358"/>
      <c r="E47" s="358"/>
      <c r="F47" s="52">
        <f aca="true" t="shared" si="3" ref="F47:AS47">IF(COUNTBLANK(F6:F45)=ROWS(F6:F45)," ",AVERAGE(F6:F45))</f>
        <v>1</v>
      </c>
      <c r="G47" s="52">
        <f t="shared" si="3"/>
        <v>1</v>
      </c>
      <c r="H47" s="52">
        <f t="shared" si="3"/>
        <v>1</v>
      </c>
      <c r="I47" s="52">
        <f t="shared" si="3"/>
        <v>1</v>
      </c>
      <c r="J47" s="52">
        <f t="shared" si="3"/>
        <v>1</v>
      </c>
      <c r="K47" s="52">
        <f t="shared" si="3"/>
        <v>1</v>
      </c>
      <c r="L47" s="52">
        <f t="shared" si="3"/>
        <v>1</v>
      </c>
      <c r="M47" s="52">
        <f t="shared" si="3"/>
        <v>1</v>
      </c>
      <c r="N47" s="52">
        <f t="shared" si="3"/>
        <v>1</v>
      </c>
      <c r="O47" s="52">
        <f t="shared" si="3"/>
        <v>1</v>
      </c>
      <c r="P47" s="52">
        <f t="shared" si="3"/>
        <v>1</v>
      </c>
      <c r="Q47" s="52">
        <f t="shared" si="3"/>
        <v>1</v>
      </c>
      <c r="R47" s="52">
        <f t="shared" si="3"/>
        <v>1</v>
      </c>
      <c r="S47" s="52">
        <f t="shared" si="3"/>
        <v>1</v>
      </c>
      <c r="T47" s="52">
        <f t="shared" si="3"/>
        <v>1</v>
      </c>
      <c r="U47" s="52">
        <f t="shared" si="3"/>
        <v>1</v>
      </c>
      <c r="V47" s="52">
        <f t="shared" si="3"/>
        <v>1</v>
      </c>
      <c r="W47" s="52">
        <f t="shared" si="3"/>
        <v>1</v>
      </c>
      <c r="X47" s="52">
        <f t="shared" si="3"/>
        <v>1</v>
      </c>
      <c r="Y47" s="52">
        <f t="shared" si="3"/>
        <v>1</v>
      </c>
      <c r="Z47" s="52" t="str">
        <f t="shared" si="3"/>
        <v> </v>
      </c>
      <c r="AA47" s="52" t="str">
        <f t="shared" si="3"/>
        <v> </v>
      </c>
      <c r="AB47" s="52" t="str">
        <f t="shared" si="3"/>
        <v> </v>
      </c>
      <c r="AC47" s="52" t="str">
        <f t="shared" si="3"/>
        <v> </v>
      </c>
      <c r="AD47" s="52" t="str">
        <f t="shared" si="3"/>
        <v> </v>
      </c>
      <c r="AE47" s="52" t="str">
        <f t="shared" si="3"/>
        <v> </v>
      </c>
      <c r="AF47" s="52" t="str">
        <f t="shared" si="3"/>
        <v> </v>
      </c>
      <c r="AG47" s="52" t="str">
        <f t="shared" si="3"/>
        <v> </v>
      </c>
      <c r="AH47" s="52" t="str">
        <f t="shared" si="3"/>
        <v> </v>
      </c>
      <c r="AI47" s="52" t="str">
        <f t="shared" si="3"/>
        <v> </v>
      </c>
      <c r="AJ47" s="52" t="str">
        <f t="shared" si="3"/>
        <v> </v>
      </c>
      <c r="AK47" s="52" t="str">
        <f t="shared" si="3"/>
        <v> </v>
      </c>
      <c r="AL47" s="52" t="str">
        <f t="shared" si="3"/>
        <v> </v>
      </c>
      <c r="AM47" s="52" t="str">
        <f t="shared" si="3"/>
        <v> </v>
      </c>
      <c r="AN47" s="52" t="str">
        <f t="shared" si="3"/>
        <v> </v>
      </c>
      <c r="AO47" s="52" t="str">
        <f t="shared" si="3"/>
        <v> </v>
      </c>
      <c r="AP47" s="52" t="str">
        <f t="shared" si="3"/>
        <v> </v>
      </c>
      <c r="AQ47" s="52" t="str">
        <f t="shared" si="3"/>
        <v> </v>
      </c>
      <c r="AR47" s="52" t="str">
        <f t="shared" si="3"/>
        <v> </v>
      </c>
      <c r="AS47" s="52" t="str">
        <f t="shared" si="3"/>
        <v> </v>
      </c>
      <c r="AT47" s="9">
        <f>IF(COUNTIF(AT6:AT45," ")=ROWS(AT6:AT45)," ",AVERAGE(AT6:AT45))</f>
        <v>20</v>
      </c>
      <c r="AU47" s="9">
        <f>IF(COUNTIF(AU6:AU45," ")=ROWS(AU6:AU45)," ",AVERAGE(AU6:AU45))</f>
        <v>1</v>
      </c>
    </row>
    <row r="48" spans="1:47" ht="21" customHeight="1">
      <c r="A48" s="358" t="s">
        <v>31</v>
      </c>
      <c r="B48" s="358"/>
      <c r="C48" s="358"/>
      <c r="D48" s="358"/>
      <c r="E48" s="358"/>
      <c r="F48" s="53" t="str">
        <f aca="true" t="shared" si="4" ref="F48:AS48">IF(COUNTBLANK(F6:F45)=ROWS(F6:F45)," ",IF(COUNTIF(F6:F45,F4)=0,"YOK",COUNTIF(F6:F45,F4)))</f>
        <v>YOK</v>
      </c>
      <c r="G48" s="53" t="str">
        <f t="shared" si="4"/>
        <v>YOK</v>
      </c>
      <c r="H48" s="53" t="str">
        <f t="shared" si="4"/>
        <v>YOK</v>
      </c>
      <c r="I48" s="53" t="str">
        <f t="shared" si="4"/>
        <v>YOK</v>
      </c>
      <c r="J48" s="53" t="str">
        <f t="shared" si="4"/>
        <v>YOK</v>
      </c>
      <c r="K48" s="53" t="str">
        <f t="shared" si="4"/>
        <v>YOK</v>
      </c>
      <c r="L48" s="53" t="str">
        <f t="shared" si="4"/>
        <v>YOK</v>
      </c>
      <c r="M48" s="53" t="str">
        <f t="shared" si="4"/>
        <v>YOK</v>
      </c>
      <c r="N48" s="53" t="str">
        <f t="shared" si="4"/>
        <v>YOK</v>
      </c>
      <c r="O48" s="53" t="str">
        <f t="shared" si="4"/>
        <v>YOK</v>
      </c>
      <c r="P48" s="53" t="str">
        <f t="shared" si="4"/>
        <v>YOK</v>
      </c>
      <c r="Q48" s="53" t="str">
        <f t="shared" si="4"/>
        <v>YOK</v>
      </c>
      <c r="R48" s="53" t="str">
        <f t="shared" si="4"/>
        <v>YOK</v>
      </c>
      <c r="S48" s="53" t="str">
        <f t="shared" si="4"/>
        <v>YOK</v>
      </c>
      <c r="T48" s="53" t="str">
        <f t="shared" si="4"/>
        <v>YOK</v>
      </c>
      <c r="U48" s="53" t="str">
        <f t="shared" si="4"/>
        <v>YOK</v>
      </c>
      <c r="V48" s="53" t="str">
        <f t="shared" si="4"/>
        <v>YOK</v>
      </c>
      <c r="W48" s="53" t="str">
        <f t="shared" si="4"/>
        <v>YOK</v>
      </c>
      <c r="X48" s="53" t="str">
        <f t="shared" si="4"/>
        <v>YOK</v>
      </c>
      <c r="Y48" s="53" t="str">
        <f t="shared" si="4"/>
        <v>YOK</v>
      </c>
      <c r="Z48" s="53" t="str">
        <f t="shared" si="4"/>
        <v> </v>
      </c>
      <c r="AA48" s="53" t="str">
        <f t="shared" si="4"/>
        <v> </v>
      </c>
      <c r="AB48" s="53" t="str">
        <f t="shared" si="4"/>
        <v> </v>
      </c>
      <c r="AC48" s="53" t="str">
        <f t="shared" si="4"/>
        <v> </v>
      </c>
      <c r="AD48" s="53" t="str">
        <f t="shared" si="4"/>
        <v> </v>
      </c>
      <c r="AE48" s="53" t="str">
        <f t="shared" si="4"/>
        <v> </v>
      </c>
      <c r="AF48" s="53" t="str">
        <f t="shared" si="4"/>
        <v> </v>
      </c>
      <c r="AG48" s="53" t="str">
        <f t="shared" si="4"/>
        <v> </v>
      </c>
      <c r="AH48" s="53" t="str">
        <f t="shared" si="4"/>
        <v> </v>
      </c>
      <c r="AI48" s="53" t="str">
        <f t="shared" si="4"/>
        <v> </v>
      </c>
      <c r="AJ48" s="53" t="str">
        <f t="shared" si="4"/>
        <v> </v>
      </c>
      <c r="AK48" s="53" t="str">
        <f t="shared" si="4"/>
        <v> </v>
      </c>
      <c r="AL48" s="53" t="str">
        <f t="shared" si="4"/>
        <v> </v>
      </c>
      <c r="AM48" s="53" t="str">
        <f t="shared" si="4"/>
        <v> </v>
      </c>
      <c r="AN48" s="53" t="str">
        <f t="shared" si="4"/>
        <v> </v>
      </c>
      <c r="AO48" s="53" t="str">
        <f t="shared" si="4"/>
        <v> </v>
      </c>
      <c r="AP48" s="53" t="str">
        <f t="shared" si="4"/>
        <v> </v>
      </c>
      <c r="AQ48" s="53" t="str">
        <f t="shared" si="4"/>
        <v> </v>
      </c>
      <c r="AR48" s="53" t="str">
        <f t="shared" si="4"/>
        <v> </v>
      </c>
      <c r="AS48" s="53" t="str">
        <f t="shared" si="4"/>
        <v> </v>
      </c>
      <c r="AT48" s="9"/>
      <c r="AU48" s="7"/>
    </row>
    <row r="49" spans="1:47" ht="29.25" customHeight="1">
      <c r="A49" s="358" t="s">
        <v>33</v>
      </c>
      <c r="B49" s="358"/>
      <c r="C49" s="358"/>
      <c r="D49" s="358"/>
      <c r="E49" s="358"/>
      <c r="F49" s="54">
        <f aca="true" t="shared" si="5" ref="F49:AS49">IF(COUNTBLANK(F6:F45)=ROWS(F6:F45)," ",IF(F48="YOK",0,100*F48/COUNTA(F6:F45)))</f>
        <v>0</v>
      </c>
      <c r="G49" s="54">
        <f t="shared" si="5"/>
        <v>0</v>
      </c>
      <c r="H49" s="54">
        <f t="shared" si="5"/>
        <v>0</v>
      </c>
      <c r="I49" s="54">
        <f t="shared" si="5"/>
        <v>0</v>
      </c>
      <c r="J49" s="54">
        <f t="shared" si="5"/>
        <v>0</v>
      </c>
      <c r="K49" s="54">
        <f t="shared" si="5"/>
        <v>0</v>
      </c>
      <c r="L49" s="54">
        <f t="shared" si="5"/>
        <v>0</v>
      </c>
      <c r="M49" s="54">
        <f t="shared" si="5"/>
        <v>0</v>
      </c>
      <c r="N49" s="54">
        <f t="shared" si="5"/>
        <v>0</v>
      </c>
      <c r="O49" s="54">
        <f t="shared" si="5"/>
        <v>0</v>
      </c>
      <c r="P49" s="54">
        <f t="shared" si="5"/>
        <v>0</v>
      </c>
      <c r="Q49" s="54">
        <f t="shared" si="5"/>
        <v>0</v>
      </c>
      <c r="R49" s="54">
        <f t="shared" si="5"/>
        <v>0</v>
      </c>
      <c r="S49" s="54">
        <f t="shared" si="5"/>
        <v>0</v>
      </c>
      <c r="T49" s="54">
        <f t="shared" si="5"/>
        <v>0</v>
      </c>
      <c r="U49" s="54">
        <f t="shared" si="5"/>
        <v>0</v>
      </c>
      <c r="V49" s="54">
        <f t="shared" si="5"/>
        <v>0</v>
      </c>
      <c r="W49" s="54">
        <f t="shared" si="5"/>
        <v>0</v>
      </c>
      <c r="X49" s="54">
        <f t="shared" si="5"/>
        <v>0</v>
      </c>
      <c r="Y49" s="54">
        <f t="shared" si="5"/>
        <v>0</v>
      </c>
      <c r="Z49" s="54" t="str">
        <f t="shared" si="5"/>
        <v> </v>
      </c>
      <c r="AA49" s="54" t="str">
        <f t="shared" si="5"/>
        <v> </v>
      </c>
      <c r="AB49" s="54" t="str">
        <f t="shared" si="5"/>
        <v> </v>
      </c>
      <c r="AC49" s="54" t="str">
        <f t="shared" si="5"/>
        <v> </v>
      </c>
      <c r="AD49" s="54" t="str">
        <f t="shared" si="5"/>
        <v> </v>
      </c>
      <c r="AE49" s="54" t="str">
        <f t="shared" si="5"/>
        <v> </v>
      </c>
      <c r="AF49" s="54" t="str">
        <f t="shared" si="5"/>
        <v> </v>
      </c>
      <c r="AG49" s="54" t="str">
        <f t="shared" si="5"/>
        <v> </v>
      </c>
      <c r="AH49" s="54" t="str">
        <f t="shared" si="5"/>
        <v> </v>
      </c>
      <c r="AI49" s="54" t="str">
        <f t="shared" si="5"/>
        <v> </v>
      </c>
      <c r="AJ49" s="54" t="str">
        <f t="shared" si="5"/>
        <v> </v>
      </c>
      <c r="AK49" s="54" t="str">
        <f t="shared" si="5"/>
        <v> </v>
      </c>
      <c r="AL49" s="54" t="str">
        <f t="shared" si="5"/>
        <v> </v>
      </c>
      <c r="AM49" s="54" t="str">
        <f t="shared" si="5"/>
        <v> </v>
      </c>
      <c r="AN49" s="54" t="str">
        <f t="shared" si="5"/>
        <v> </v>
      </c>
      <c r="AO49" s="54" t="str">
        <f t="shared" si="5"/>
        <v> </v>
      </c>
      <c r="AP49" s="54" t="str">
        <f t="shared" si="5"/>
        <v> </v>
      </c>
      <c r="AQ49" s="54" t="str">
        <f t="shared" si="5"/>
        <v> </v>
      </c>
      <c r="AR49" s="54" t="str">
        <f t="shared" si="5"/>
        <v> </v>
      </c>
      <c r="AS49" s="54" t="str">
        <f t="shared" si="5"/>
        <v> </v>
      </c>
      <c r="AT49" s="380"/>
      <c r="AU49" s="381"/>
    </row>
    <row r="50" spans="1:47" ht="10.5" customHeight="1">
      <c r="A50" s="358"/>
      <c r="B50" s="358"/>
      <c r="C50" s="358"/>
      <c r="D50" s="358"/>
      <c r="E50" s="358"/>
      <c r="F50" s="55" t="str">
        <f>IF(F49&lt;&gt;" ","%"," ")</f>
        <v>%</v>
      </c>
      <c r="G50" s="55" t="str">
        <f aca="true" t="shared" si="6" ref="G50:AS50">IF(G49&lt;&gt;" ","%"," ")</f>
        <v>%</v>
      </c>
      <c r="H50" s="55" t="str">
        <f t="shared" si="6"/>
        <v>%</v>
      </c>
      <c r="I50" s="55" t="str">
        <f t="shared" si="6"/>
        <v>%</v>
      </c>
      <c r="J50" s="55" t="str">
        <f t="shared" si="6"/>
        <v>%</v>
      </c>
      <c r="K50" s="55" t="str">
        <f t="shared" si="6"/>
        <v>%</v>
      </c>
      <c r="L50" s="55" t="str">
        <f t="shared" si="6"/>
        <v>%</v>
      </c>
      <c r="M50" s="55" t="str">
        <f t="shared" si="6"/>
        <v>%</v>
      </c>
      <c r="N50" s="55" t="str">
        <f t="shared" si="6"/>
        <v>%</v>
      </c>
      <c r="O50" s="55" t="str">
        <f t="shared" si="6"/>
        <v>%</v>
      </c>
      <c r="P50" s="55" t="str">
        <f t="shared" si="6"/>
        <v>%</v>
      </c>
      <c r="Q50" s="55" t="str">
        <f t="shared" si="6"/>
        <v>%</v>
      </c>
      <c r="R50" s="55" t="str">
        <f t="shared" si="6"/>
        <v>%</v>
      </c>
      <c r="S50" s="55" t="str">
        <f t="shared" si="6"/>
        <v>%</v>
      </c>
      <c r="T50" s="55" t="str">
        <f t="shared" si="6"/>
        <v>%</v>
      </c>
      <c r="U50" s="55" t="str">
        <f t="shared" si="6"/>
        <v>%</v>
      </c>
      <c r="V50" s="55" t="str">
        <f t="shared" si="6"/>
        <v>%</v>
      </c>
      <c r="W50" s="55" t="str">
        <f t="shared" si="6"/>
        <v>%</v>
      </c>
      <c r="X50" s="55" t="str">
        <f t="shared" si="6"/>
        <v>%</v>
      </c>
      <c r="Y50" s="55" t="str">
        <f t="shared" si="6"/>
        <v>%</v>
      </c>
      <c r="Z50" s="55" t="str">
        <f t="shared" si="6"/>
        <v> </v>
      </c>
      <c r="AA50" s="55" t="str">
        <f t="shared" si="6"/>
        <v> </v>
      </c>
      <c r="AB50" s="55" t="str">
        <f t="shared" si="6"/>
        <v> </v>
      </c>
      <c r="AC50" s="55" t="str">
        <f t="shared" si="6"/>
        <v> </v>
      </c>
      <c r="AD50" s="55" t="str">
        <f t="shared" si="6"/>
        <v> </v>
      </c>
      <c r="AE50" s="55" t="str">
        <f t="shared" si="6"/>
        <v> </v>
      </c>
      <c r="AF50" s="55" t="str">
        <f t="shared" si="6"/>
        <v> </v>
      </c>
      <c r="AG50" s="55" t="str">
        <f t="shared" si="6"/>
        <v> </v>
      </c>
      <c r="AH50" s="55" t="str">
        <f t="shared" si="6"/>
        <v> </v>
      </c>
      <c r="AI50" s="55" t="str">
        <f t="shared" si="6"/>
        <v> </v>
      </c>
      <c r="AJ50" s="55" t="str">
        <f t="shared" si="6"/>
        <v> </v>
      </c>
      <c r="AK50" s="55" t="str">
        <f t="shared" si="6"/>
        <v> </v>
      </c>
      <c r="AL50" s="55" t="str">
        <f t="shared" si="6"/>
        <v> </v>
      </c>
      <c r="AM50" s="55" t="str">
        <f t="shared" si="6"/>
        <v> </v>
      </c>
      <c r="AN50" s="55" t="str">
        <f t="shared" si="6"/>
        <v> </v>
      </c>
      <c r="AO50" s="55" t="str">
        <f t="shared" si="6"/>
        <v> </v>
      </c>
      <c r="AP50" s="55" t="str">
        <f t="shared" si="6"/>
        <v> </v>
      </c>
      <c r="AQ50" s="55" t="str">
        <f t="shared" si="6"/>
        <v> </v>
      </c>
      <c r="AR50" s="55" t="str">
        <f t="shared" si="6"/>
        <v> </v>
      </c>
      <c r="AS50" s="55" t="str">
        <f t="shared" si="6"/>
        <v> </v>
      </c>
      <c r="AT50" s="380"/>
      <c r="AU50" s="381"/>
    </row>
    <row r="51" spans="1:47" ht="21.75" customHeight="1">
      <c r="A51" s="358" t="s">
        <v>32</v>
      </c>
      <c r="B51" s="358"/>
      <c r="C51" s="358"/>
      <c r="D51" s="358"/>
      <c r="E51" s="358"/>
      <c r="F51" s="53" t="str">
        <f aca="true" t="shared" si="7" ref="F51:AS51">IF(COUNTBLANK(F6:F45)=ROWS(F6:F45)," ",IF(COUNTIF(F6:F45,0)=0,"YOK",COUNTIF(F6:F45,0)))</f>
        <v>YOK</v>
      </c>
      <c r="G51" s="53" t="str">
        <f t="shared" si="7"/>
        <v>YOK</v>
      </c>
      <c r="H51" s="53" t="str">
        <f t="shared" si="7"/>
        <v>YOK</v>
      </c>
      <c r="I51" s="53" t="str">
        <f t="shared" si="7"/>
        <v>YOK</v>
      </c>
      <c r="J51" s="53" t="str">
        <f t="shared" si="7"/>
        <v>YOK</v>
      </c>
      <c r="K51" s="53" t="str">
        <f t="shared" si="7"/>
        <v>YOK</v>
      </c>
      <c r="L51" s="53" t="str">
        <f t="shared" si="7"/>
        <v>YOK</v>
      </c>
      <c r="M51" s="53" t="str">
        <f t="shared" si="7"/>
        <v>YOK</v>
      </c>
      <c r="N51" s="53" t="str">
        <f t="shared" si="7"/>
        <v>YOK</v>
      </c>
      <c r="O51" s="53" t="str">
        <f t="shared" si="7"/>
        <v>YOK</v>
      </c>
      <c r="P51" s="53" t="str">
        <f t="shared" si="7"/>
        <v>YOK</v>
      </c>
      <c r="Q51" s="53" t="str">
        <f t="shared" si="7"/>
        <v>YOK</v>
      </c>
      <c r="R51" s="53" t="str">
        <f t="shared" si="7"/>
        <v>YOK</v>
      </c>
      <c r="S51" s="53" t="str">
        <f t="shared" si="7"/>
        <v>YOK</v>
      </c>
      <c r="T51" s="53" t="str">
        <f t="shared" si="7"/>
        <v>YOK</v>
      </c>
      <c r="U51" s="53" t="str">
        <f t="shared" si="7"/>
        <v>YOK</v>
      </c>
      <c r="V51" s="53" t="str">
        <f t="shared" si="7"/>
        <v>YOK</v>
      </c>
      <c r="W51" s="53" t="str">
        <f t="shared" si="7"/>
        <v>YOK</v>
      </c>
      <c r="X51" s="53" t="str">
        <f t="shared" si="7"/>
        <v>YOK</v>
      </c>
      <c r="Y51" s="53" t="str">
        <f t="shared" si="7"/>
        <v>YOK</v>
      </c>
      <c r="Z51" s="53" t="str">
        <f t="shared" si="7"/>
        <v> </v>
      </c>
      <c r="AA51" s="53" t="str">
        <f t="shared" si="7"/>
        <v> </v>
      </c>
      <c r="AB51" s="53" t="str">
        <f t="shared" si="7"/>
        <v> </v>
      </c>
      <c r="AC51" s="53" t="str">
        <f t="shared" si="7"/>
        <v> </v>
      </c>
      <c r="AD51" s="53" t="str">
        <f t="shared" si="7"/>
        <v> </v>
      </c>
      <c r="AE51" s="53" t="str">
        <f t="shared" si="7"/>
        <v> </v>
      </c>
      <c r="AF51" s="53" t="str">
        <f t="shared" si="7"/>
        <v> </v>
      </c>
      <c r="AG51" s="53" t="str">
        <f t="shared" si="7"/>
        <v> </v>
      </c>
      <c r="AH51" s="53" t="str">
        <f t="shared" si="7"/>
        <v> </v>
      </c>
      <c r="AI51" s="53" t="str">
        <f t="shared" si="7"/>
        <v> </v>
      </c>
      <c r="AJ51" s="53" t="str">
        <f t="shared" si="7"/>
        <v> </v>
      </c>
      <c r="AK51" s="53" t="str">
        <f t="shared" si="7"/>
        <v> </v>
      </c>
      <c r="AL51" s="53" t="str">
        <f t="shared" si="7"/>
        <v> </v>
      </c>
      <c r="AM51" s="53" t="str">
        <f t="shared" si="7"/>
        <v> </v>
      </c>
      <c r="AN51" s="53" t="str">
        <f t="shared" si="7"/>
        <v> </v>
      </c>
      <c r="AO51" s="53" t="str">
        <f t="shared" si="7"/>
        <v> </v>
      </c>
      <c r="AP51" s="53" t="str">
        <f t="shared" si="7"/>
        <v> </v>
      </c>
      <c r="AQ51" s="53" t="str">
        <f t="shared" si="7"/>
        <v> </v>
      </c>
      <c r="AR51" s="53" t="str">
        <f t="shared" si="7"/>
        <v> </v>
      </c>
      <c r="AS51" s="53" t="str">
        <f t="shared" si="7"/>
        <v> </v>
      </c>
      <c r="AT51" s="9"/>
      <c r="AU51" s="7"/>
    </row>
    <row r="52" spans="1:47" ht="30.75" customHeight="1">
      <c r="A52" s="358" t="s">
        <v>34</v>
      </c>
      <c r="B52" s="358"/>
      <c r="C52" s="358"/>
      <c r="D52" s="358"/>
      <c r="E52" s="358"/>
      <c r="F52" s="54">
        <f aca="true" t="shared" si="8" ref="F52:AS52">IF(COUNTBLANK(F6:F45)=ROWS(F6:F45)," ",IF(F51="YOK",0,100*F51/COUNTA(F6:F45)))</f>
        <v>0</v>
      </c>
      <c r="G52" s="54">
        <f t="shared" si="8"/>
        <v>0</v>
      </c>
      <c r="H52" s="54">
        <f t="shared" si="8"/>
        <v>0</v>
      </c>
      <c r="I52" s="54">
        <f t="shared" si="8"/>
        <v>0</v>
      </c>
      <c r="J52" s="54">
        <f t="shared" si="8"/>
        <v>0</v>
      </c>
      <c r="K52" s="54">
        <f t="shared" si="8"/>
        <v>0</v>
      </c>
      <c r="L52" s="54">
        <f t="shared" si="8"/>
        <v>0</v>
      </c>
      <c r="M52" s="54">
        <f t="shared" si="8"/>
        <v>0</v>
      </c>
      <c r="N52" s="54">
        <f t="shared" si="8"/>
        <v>0</v>
      </c>
      <c r="O52" s="54">
        <f t="shared" si="8"/>
        <v>0</v>
      </c>
      <c r="P52" s="54">
        <f t="shared" si="8"/>
        <v>0</v>
      </c>
      <c r="Q52" s="54">
        <f t="shared" si="8"/>
        <v>0</v>
      </c>
      <c r="R52" s="54">
        <f t="shared" si="8"/>
        <v>0</v>
      </c>
      <c r="S52" s="54">
        <f t="shared" si="8"/>
        <v>0</v>
      </c>
      <c r="T52" s="54">
        <f t="shared" si="8"/>
        <v>0</v>
      </c>
      <c r="U52" s="54">
        <f t="shared" si="8"/>
        <v>0</v>
      </c>
      <c r="V52" s="54">
        <f t="shared" si="8"/>
        <v>0</v>
      </c>
      <c r="W52" s="54">
        <f t="shared" si="8"/>
        <v>0</v>
      </c>
      <c r="X52" s="54">
        <f t="shared" si="8"/>
        <v>0</v>
      </c>
      <c r="Y52" s="54">
        <f t="shared" si="8"/>
        <v>0</v>
      </c>
      <c r="Z52" s="54" t="str">
        <f t="shared" si="8"/>
        <v> </v>
      </c>
      <c r="AA52" s="54" t="str">
        <f t="shared" si="8"/>
        <v> </v>
      </c>
      <c r="AB52" s="54" t="str">
        <f t="shared" si="8"/>
        <v> </v>
      </c>
      <c r="AC52" s="54" t="str">
        <f t="shared" si="8"/>
        <v> </v>
      </c>
      <c r="AD52" s="54" t="str">
        <f t="shared" si="8"/>
        <v> </v>
      </c>
      <c r="AE52" s="54" t="str">
        <f t="shared" si="8"/>
        <v> </v>
      </c>
      <c r="AF52" s="54" t="str">
        <f t="shared" si="8"/>
        <v> </v>
      </c>
      <c r="AG52" s="54" t="str">
        <f t="shared" si="8"/>
        <v> </v>
      </c>
      <c r="AH52" s="54" t="str">
        <f t="shared" si="8"/>
        <v> </v>
      </c>
      <c r="AI52" s="54" t="str">
        <f t="shared" si="8"/>
        <v> </v>
      </c>
      <c r="AJ52" s="54" t="str">
        <f t="shared" si="8"/>
        <v> </v>
      </c>
      <c r="AK52" s="54" t="str">
        <f t="shared" si="8"/>
        <v> </v>
      </c>
      <c r="AL52" s="54" t="str">
        <f t="shared" si="8"/>
        <v> </v>
      </c>
      <c r="AM52" s="54" t="str">
        <f t="shared" si="8"/>
        <v> </v>
      </c>
      <c r="AN52" s="54" t="str">
        <f t="shared" si="8"/>
        <v> </v>
      </c>
      <c r="AO52" s="54" t="str">
        <f t="shared" si="8"/>
        <v> </v>
      </c>
      <c r="AP52" s="54" t="str">
        <f t="shared" si="8"/>
        <v> </v>
      </c>
      <c r="AQ52" s="54" t="str">
        <f t="shared" si="8"/>
        <v> </v>
      </c>
      <c r="AR52" s="54" t="str">
        <f t="shared" si="8"/>
        <v> </v>
      </c>
      <c r="AS52" s="54" t="str">
        <f t="shared" si="8"/>
        <v> </v>
      </c>
      <c r="AT52" s="380"/>
      <c r="AU52" s="381"/>
    </row>
    <row r="53" spans="1:47" ht="10.5" customHeight="1">
      <c r="A53" s="358"/>
      <c r="B53" s="358"/>
      <c r="C53" s="358"/>
      <c r="D53" s="358"/>
      <c r="E53" s="358"/>
      <c r="F53" s="56" t="str">
        <f>IF(F52&lt;&gt;" ","%"," ")</f>
        <v>%</v>
      </c>
      <c r="G53" s="56" t="str">
        <f aca="true" t="shared" si="9" ref="G53:AS53">IF(G52&lt;&gt;" ","%"," ")</f>
        <v>%</v>
      </c>
      <c r="H53" s="56" t="str">
        <f t="shared" si="9"/>
        <v>%</v>
      </c>
      <c r="I53" s="56" t="str">
        <f t="shared" si="9"/>
        <v>%</v>
      </c>
      <c r="J53" s="56" t="str">
        <f t="shared" si="9"/>
        <v>%</v>
      </c>
      <c r="K53" s="56" t="str">
        <f t="shared" si="9"/>
        <v>%</v>
      </c>
      <c r="L53" s="56" t="str">
        <f t="shared" si="9"/>
        <v>%</v>
      </c>
      <c r="M53" s="56" t="str">
        <f t="shared" si="9"/>
        <v>%</v>
      </c>
      <c r="N53" s="56" t="str">
        <f t="shared" si="9"/>
        <v>%</v>
      </c>
      <c r="O53" s="56" t="str">
        <f t="shared" si="9"/>
        <v>%</v>
      </c>
      <c r="P53" s="56" t="str">
        <f t="shared" si="9"/>
        <v>%</v>
      </c>
      <c r="Q53" s="56" t="str">
        <f t="shared" si="9"/>
        <v>%</v>
      </c>
      <c r="R53" s="56" t="str">
        <f t="shared" si="9"/>
        <v>%</v>
      </c>
      <c r="S53" s="56" t="str">
        <f t="shared" si="9"/>
        <v>%</v>
      </c>
      <c r="T53" s="56" t="str">
        <f t="shared" si="9"/>
        <v>%</v>
      </c>
      <c r="U53" s="56" t="str">
        <f t="shared" si="9"/>
        <v>%</v>
      </c>
      <c r="V53" s="56" t="str">
        <f t="shared" si="9"/>
        <v>%</v>
      </c>
      <c r="W53" s="56" t="str">
        <f t="shared" si="9"/>
        <v>%</v>
      </c>
      <c r="X53" s="56" t="str">
        <f t="shared" si="9"/>
        <v>%</v>
      </c>
      <c r="Y53" s="56" t="str">
        <f t="shared" si="9"/>
        <v>%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0"/>
      <c r="AU53" s="381"/>
    </row>
    <row r="54" spans="1:47" ht="30" customHeight="1">
      <c r="A54" s="371" t="s">
        <v>28</v>
      </c>
      <c r="B54" s="372"/>
      <c r="C54" s="372"/>
      <c r="D54" s="372"/>
      <c r="E54" s="373"/>
      <c r="F54" s="57">
        <f aca="true" t="shared" si="10" ref="F54:AS54">IF(F4=" "," ",IF(COUNTBLANK(F6:F45)=ROWS(F6:F45)," ",F47*100/F4))</f>
        <v>20</v>
      </c>
      <c r="G54" s="57">
        <f t="shared" si="10"/>
        <v>20</v>
      </c>
      <c r="H54" s="57">
        <f t="shared" si="10"/>
        <v>20</v>
      </c>
      <c r="I54" s="57">
        <f t="shared" si="10"/>
        <v>20</v>
      </c>
      <c r="J54" s="57">
        <f t="shared" si="10"/>
        <v>20</v>
      </c>
      <c r="K54" s="57">
        <f t="shared" si="10"/>
        <v>20</v>
      </c>
      <c r="L54" s="57">
        <f t="shared" si="10"/>
        <v>20</v>
      </c>
      <c r="M54" s="57">
        <f t="shared" si="10"/>
        <v>20</v>
      </c>
      <c r="N54" s="57">
        <f t="shared" si="10"/>
        <v>20</v>
      </c>
      <c r="O54" s="57">
        <f t="shared" si="10"/>
        <v>20</v>
      </c>
      <c r="P54" s="57">
        <f t="shared" si="10"/>
        <v>20</v>
      </c>
      <c r="Q54" s="57">
        <f t="shared" si="10"/>
        <v>20</v>
      </c>
      <c r="R54" s="57">
        <f t="shared" si="10"/>
        <v>20</v>
      </c>
      <c r="S54" s="57">
        <f t="shared" si="10"/>
        <v>20</v>
      </c>
      <c r="T54" s="57">
        <f t="shared" si="10"/>
        <v>20</v>
      </c>
      <c r="U54" s="57">
        <f t="shared" si="10"/>
        <v>20</v>
      </c>
      <c r="V54" s="57">
        <f t="shared" si="10"/>
        <v>20</v>
      </c>
      <c r="W54" s="57">
        <f t="shared" si="10"/>
        <v>20</v>
      </c>
      <c r="X54" s="57">
        <f t="shared" si="10"/>
        <v>20</v>
      </c>
      <c r="Y54" s="57">
        <f t="shared" si="10"/>
        <v>20</v>
      </c>
      <c r="Z54" s="57" t="str">
        <f t="shared" si="10"/>
        <v> </v>
      </c>
      <c r="AA54" s="57" t="str">
        <f t="shared" si="10"/>
        <v> </v>
      </c>
      <c r="AB54" s="57" t="str">
        <f t="shared" si="10"/>
        <v> </v>
      </c>
      <c r="AC54" s="57" t="str">
        <f t="shared" si="10"/>
        <v> </v>
      </c>
      <c r="AD54" s="57" t="str">
        <f t="shared" si="10"/>
        <v> </v>
      </c>
      <c r="AE54" s="57" t="str">
        <f t="shared" si="10"/>
        <v> </v>
      </c>
      <c r="AF54" s="57" t="str">
        <f t="shared" si="10"/>
        <v> </v>
      </c>
      <c r="AG54" s="57" t="str">
        <f t="shared" si="10"/>
        <v> </v>
      </c>
      <c r="AH54" s="57" t="str">
        <f t="shared" si="10"/>
        <v> </v>
      </c>
      <c r="AI54" s="57" t="str">
        <f t="shared" si="10"/>
        <v> </v>
      </c>
      <c r="AJ54" s="57" t="str">
        <f t="shared" si="10"/>
        <v> </v>
      </c>
      <c r="AK54" s="57" t="str">
        <f t="shared" si="10"/>
        <v> </v>
      </c>
      <c r="AL54" s="57" t="str">
        <f t="shared" si="10"/>
        <v> </v>
      </c>
      <c r="AM54" s="57" t="str">
        <f t="shared" si="10"/>
        <v> </v>
      </c>
      <c r="AN54" s="57" t="str">
        <f t="shared" si="10"/>
        <v> </v>
      </c>
      <c r="AO54" s="57" t="str">
        <f t="shared" si="10"/>
        <v> </v>
      </c>
      <c r="AP54" s="57" t="str">
        <f t="shared" si="10"/>
        <v> </v>
      </c>
      <c r="AQ54" s="57" t="str">
        <f t="shared" si="10"/>
        <v> </v>
      </c>
      <c r="AR54" s="57" t="str">
        <f t="shared" si="10"/>
        <v> </v>
      </c>
      <c r="AS54" s="57" t="str">
        <f t="shared" si="10"/>
        <v> </v>
      </c>
      <c r="AT54" s="385"/>
      <c r="AU54" s="385"/>
    </row>
    <row r="55" spans="1:47" ht="9.75" customHeight="1">
      <c r="A55" s="374"/>
      <c r="B55" s="375"/>
      <c r="C55" s="375"/>
      <c r="D55" s="375"/>
      <c r="E55" s="376"/>
      <c r="F55" s="58" t="str">
        <f>IF(F54&lt;&gt;" ","%"," ")</f>
        <v>%</v>
      </c>
      <c r="G55" s="58" t="str">
        <f aca="true" t="shared" si="11" ref="G55:AS55">IF(G54&lt;&gt;" ","%"," ")</f>
        <v>%</v>
      </c>
      <c r="H55" s="58" t="str">
        <f t="shared" si="11"/>
        <v>%</v>
      </c>
      <c r="I55" s="58" t="str">
        <f t="shared" si="11"/>
        <v>%</v>
      </c>
      <c r="J55" s="58" t="str">
        <f t="shared" si="11"/>
        <v>%</v>
      </c>
      <c r="K55" s="58" t="str">
        <f t="shared" si="11"/>
        <v>%</v>
      </c>
      <c r="L55" s="58" t="str">
        <f t="shared" si="11"/>
        <v>%</v>
      </c>
      <c r="M55" s="58" t="str">
        <f t="shared" si="11"/>
        <v>%</v>
      </c>
      <c r="N55" s="58" t="str">
        <f t="shared" si="11"/>
        <v>%</v>
      </c>
      <c r="O55" s="58" t="str">
        <f t="shared" si="11"/>
        <v>%</v>
      </c>
      <c r="P55" s="58" t="str">
        <f t="shared" si="11"/>
        <v>%</v>
      </c>
      <c r="Q55" s="58" t="str">
        <f t="shared" si="11"/>
        <v>%</v>
      </c>
      <c r="R55" s="58" t="str">
        <f t="shared" si="11"/>
        <v>%</v>
      </c>
      <c r="S55" s="58" t="str">
        <f t="shared" si="11"/>
        <v>%</v>
      </c>
      <c r="T55" s="58" t="str">
        <f t="shared" si="11"/>
        <v>%</v>
      </c>
      <c r="U55" s="58" t="str">
        <f t="shared" si="11"/>
        <v>%</v>
      </c>
      <c r="V55" s="58" t="str">
        <f t="shared" si="11"/>
        <v>%</v>
      </c>
      <c r="W55" s="58" t="str">
        <f t="shared" si="11"/>
        <v>%</v>
      </c>
      <c r="X55" s="58" t="str">
        <f t="shared" si="11"/>
        <v>%</v>
      </c>
      <c r="Y55" s="58" t="str">
        <f t="shared" si="11"/>
        <v>%</v>
      </c>
      <c r="Z55" s="58" t="str">
        <f t="shared" si="11"/>
        <v> </v>
      </c>
      <c r="AA55" s="58" t="str">
        <f t="shared" si="11"/>
        <v> </v>
      </c>
      <c r="AB55" s="58" t="str">
        <f t="shared" si="11"/>
        <v> </v>
      </c>
      <c r="AC55" s="58" t="str">
        <f t="shared" si="11"/>
        <v> </v>
      </c>
      <c r="AD55" s="58" t="str">
        <f t="shared" si="11"/>
        <v> </v>
      </c>
      <c r="AE55" s="58" t="str">
        <f t="shared" si="11"/>
        <v> </v>
      </c>
      <c r="AF55" s="58" t="str">
        <f t="shared" si="11"/>
        <v> </v>
      </c>
      <c r="AG55" s="58" t="str">
        <f t="shared" si="11"/>
        <v> </v>
      </c>
      <c r="AH55" s="58" t="str">
        <f t="shared" si="11"/>
        <v> </v>
      </c>
      <c r="AI55" s="58" t="str">
        <f t="shared" si="11"/>
        <v> </v>
      </c>
      <c r="AJ55" s="58" t="str">
        <f t="shared" si="11"/>
        <v> </v>
      </c>
      <c r="AK55" s="58" t="str">
        <f t="shared" si="11"/>
        <v> </v>
      </c>
      <c r="AL55" s="58" t="str">
        <f t="shared" si="11"/>
        <v> </v>
      </c>
      <c r="AM55" s="58" t="str">
        <f t="shared" si="11"/>
        <v> </v>
      </c>
      <c r="AN55" s="58" t="str">
        <f t="shared" si="11"/>
        <v> </v>
      </c>
      <c r="AO55" s="58" t="str">
        <f t="shared" si="11"/>
        <v> </v>
      </c>
      <c r="AP55" s="58" t="str">
        <f t="shared" si="11"/>
        <v> </v>
      </c>
      <c r="AQ55" s="58" t="str">
        <f t="shared" si="11"/>
        <v> </v>
      </c>
      <c r="AR55" s="58" t="str">
        <f t="shared" si="11"/>
        <v> </v>
      </c>
      <c r="AS55" s="58" t="str">
        <f t="shared" si="11"/>
        <v> </v>
      </c>
      <c r="AT55" s="386"/>
      <c r="AU55" s="386"/>
    </row>
    <row r="56" spans="1:47" ht="9.75" customHeight="1">
      <c r="A56" s="59"/>
      <c r="B56" s="59"/>
      <c r="C56" s="59"/>
      <c r="D56" s="59"/>
      <c r="E56" s="59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1"/>
      <c r="AU56" s="61"/>
    </row>
    <row r="57" spans="1:47" ht="9.75" customHeight="1">
      <c r="A57" s="59"/>
      <c r="B57" s="59"/>
      <c r="C57" s="59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1"/>
      <c r="AU57" s="61"/>
    </row>
    <row r="58" spans="1:47" ht="9.75" customHeight="1">
      <c r="A58" s="59"/>
      <c r="B58" s="59"/>
      <c r="C58" s="59"/>
      <c r="D58" s="59"/>
      <c r="E58" s="59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1"/>
      <c r="AU58" s="61"/>
    </row>
    <row r="59" spans="1:47" ht="9.75" customHeight="1">
      <c r="A59" s="59"/>
      <c r="B59" s="59"/>
      <c r="C59" s="59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1"/>
      <c r="AU59" s="61"/>
    </row>
    <row r="60" spans="1:47" ht="9.75" customHeight="1">
      <c r="A60" s="59"/>
      <c r="B60" s="59"/>
      <c r="C60" s="59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1"/>
      <c r="AU60" s="61"/>
    </row>
    <row r="61" spans="1:47" ht="9.75" customHeight="1">
      <c r="A61" s="59"/>
      <c r="B61" s="59"/>
      <c r="C61" s="59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1"/>
      <c r="AU61" s="61"/>
    </row>
    <row r="62" spans="1:47" ht="9.75" customHeight="1">
      <c r="A62" s="59"/>
      <c r="B62" s="59"/>
      <c r="C62" s="59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1"/>
      <c r="AU62" s="61"/>
    </row>
    <row r="63" spans="1:47" ht="9.75" customHeight="1">
      <c r="A63" s="59"/>
      <c r="B63" s="59"/>
      <c r="C63" s="59"/>
      <c r="D63" s="59"/>
      <c r="E63" s="59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1"/>
      <c r="AU63" s="61"/>
    </row>
    <row r="64" spans="1:47" ht="9.75" customHeight="1">
      <c r="A64" s="59"/>
      <c r="B64" s="59"/>
      <c r="C64" s="59"/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1"/>
      <c r="AU64" s="61"/>
    </row>
    <row r="65" spans="1:47" ht="9.75" customHeight="1">
      <c r="A65" s="59"/>
      <c r="B65" s="59"/>
      <c r="C65" s="59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1"/>
      <c r="AU65" s="61"/>
    </row>
    <row r="66" spans="1:47" ht="9.75" customHeight="1">
      <c r="A66" s="59"/>
      <c r="B66" s="59"/>
      <c r="C66" s="59"/>
      <c r="D66" s="59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1"/>
      <c r="AU66" s="61"/>
    </row>
    <row r="67" spans="1:47" ht="9.75" customHeight="1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1"/>
      <c r="AU67" s="61"/>
    </row>
    <row r="68" spans="1:47" ht="9.75" customHeight="1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1"/>
      <c r="AU68" s="61"/>
    </row>
    <row r="69" spans="1:47" ht="9.75" customHeight="1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1"/>
      <c r="AU69" s="61"/>
    </row>
    <row r="70" spans="1:47" ht="9.75" customHeight="1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1"/>
      <c r="AU70" s="61"/>
    </row>
    <row r="71" spans="1:47" ht="9.75" customHeight="1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1"/>
      <c r="AU71" s="61"/>
    </row>
    <row r="72" spans="1:47" ht="9.75" customHeight="1">
      <c r="A72" s="59"/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61"/>
    </row>
    <row r="73" spans="1:47" ht="9.75" customHeight="1">
      <c r="A73" s="62"/>
      <c r="B73" s="62"/>
      <c r="C73" s="62"/>
      <c r="D73" s="62"/>
      <c r="E73" s="6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4"/>
      <c r="AU73" s="64"/>
    </row>
    <row r="74" spans="1:47" ht="6.75" customHeight="1">
      <c r="A74" s="62"/>
      <c r="B74" s="62"/>
      <c r="C74" s="62"/>
      <c r="D74" s="62"/>
      <c r="E74" s="6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4"/>
      <c r="AU74" s="64"/>
    </row>
    <row r="75" spans="1:47" ht="12.75" customHeight="1">
      <c r="A75" s="62"/>
      <c r="B75" s="62"/>
      <c r="C75" s="62"/>
      <c r="D75" s="62"/>
      <c r="E75" s="62"/>
      <c r="F75" s="63"/>
      <c r="G75" s="63"/>
      <c r="H75" s="63"/>
      <c r="I75" s="63"/>
      <c r="J75" s="63"/>
      <c r="K75" s="63"/>
      <c r="L75" s="332" t="s">
        <v>98</v>
      </c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 t="s">
        <v>60</v>
      </c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</row>
    <row r="76" spans="1:47" ht="12" customHeight="1">
      <c r="A76" s="338" t="s">
        <v>67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40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6"/>
      <c r="AU76" s="64"/>
    </row>
    <row r="77" spans="1:47" ht="13.5" customHeight="1">
      <c r="A77" s="335" t="s">
        <v>36</v>
      </c>
      <c r="B77" s="335"/>
      <c r="C77" s="335"/>
      <c r="D77" s="67" t="s">
        <v>102</v>
      </c>
      <c r="E77" s="68">
        <f>IF(COUNTIF(AU6:AU45," ")=ROWS(AU6:AU45)," ",COUNTIF(AU6:AU45,5))</f>
        <v>0</v>
      </c>
      <c r="F77" s="336" t="str">
        <f aca="true" t="shared" si="12" ref="F77:F83">IF(E77&lt;&gt;" ","KİŞİ"," ")</f>
        <v>KİŞİ</v>
      </c>
      <c r="G77" s="336"/>
      <c r="H77" s="68" t="str">
        <f>IF(E77=" "," ","%")</f>
        <v>%</v>
      </c>
      <c r="I77" s="341">
        <f>IF(E77=" "," ",100*E77/E83)</f>
        <v>0</v>
      </c>
      <c r="J77" s="341"/>
      <c r="K77" s="342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6"/>
      <c r="AU77" s="64"/>
    </row>
    <row r="78" spans="1:47" ht="13.5" customHeight="1">
      <c r="A78" s="335" t="s">
        <v>39</v>
      </c>
      <c r="B78" s="335"/>
      <c r="C78" s="335"/>
      <c r="D78" s="67" t="s">
        <v>103</v>
      </c>
      <c r="E78" s="68">
        <f>IF(COUNTIF(AU6:AU45," ")=ROWS(AU6:AU45)," ",COUNTIF(AU6:AU45,4))</f>
        <v>0</v>
      </c>
      <c r="F78" s="336" t="str">
        <f t="shared" si="12"/>
        <v>KİŞİ</v>
      </c>
      <c r="G78" s="336"/>
      <c r="H78" s="68" t="str">
        <f>IF(E77=" "," ","%")</f>
        <v>%</v>
      </c>
      <c r="I78" s="341">
        <f>IF(E78=" "," ",100*E78/E83)</f>
        <v>0</v>
      </c>
      <c r="J78" s="341"/>
      <c r="K78" s="342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332"/>
      <c r="AG78" s="332"/>
      <c r="AH78" s="332"/>
      <c r="AI78" s="332"/>
      <c r="AJ78" s="332"/>
      <c r="AK78" s="332"/>
      <c r="AL78" s="332"/>
      <c r="AM78" s="332"/>
      <c r="AN78" s="332"/>
      <c r="AO78" s="65"/>
      <c r="AP78" s="65"/>
      <c r="AQ78" s="65"/>
      <c r="AR78" s="65"/>
      <c r="AS78" s="65"/>
      <c r="AT78" s="66"/>
      <c r="AU78" s="64"/>
    </row>
    <row r="79" spans="1:47" ht="13.5" customHeight="1">
      <c r="A79" s="335" t="s">
        <v>94</v>
      </c>
      <c r="B79" s="335"/>
      <c r="C79" s="335"/>
      <c r="D79" s="67" t="s">
        <v>104</v>
      </c>
      <c r="E79" s="68">
        <f>IF(COUNTIF(AU6:AU45," ")=ROWS(AU6:AU45)," ",COUNTIF(AU6:AU45,3))</f>
        <v>0</v>
      </c>
      <c r="F79" s="336" t="str">
        <f t="shared" si="12"/>
        <v>KİŞİ</v>
      </c>
      <c r="G79" s="336"/>
      <c r="H79" s="68" t="str">
        <f>IF(E77=" "," ","%")</f>
        <v>%</v>
      </c>
      <c r="I79" s="341">
        <f>IF(E79=" "," ",100*E79/E83)</f>
        <v>0</v>
      </c>
      <c r="J79" s="341"/>
      <c r="K79" s="342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4"/>
      <c r="AU79" s="64"/>
    </row>
    <row r="80" spans="1:47" ht="13.5" customHeight="1">
      <c r="A80" s="335" t="s">
        <v>96</v>
      </c>
      <c r="B80" s="335"/>
      <c r="C80" s="335"/>
      <c r="D80" s="67" t="s">
        <v>105</v>
      </c>
      <c r="E80" s="68">
        <f>IF(COUNTIF(AU6:AU45," ")=ROWS(AU6:AU45)," ",COUNTIF(AU6:AU45,2))</f>
        <v>0</v>
      </c>
      <c r="F80" s="336" t="str">
        <f t="shared" si="12"/>
        <v>KİŞİ</v>
      </c>
      <c r="G80" s="336"/>
      <c r="H80" s="68" t="str">
        <f>IF(E77=" "," ","%")</f>
        <v>%</v>
      </c>
      <c r="I80" s="341">
        <f>IF(E80=" "," ",100*E80/E83)</f>
        <v>0</v>
      </c>
      <c r="J80" s="341"/>
      <c r="K80" s="342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4"/>
      <c r="AU80" s="64"/>
    </row>
    <row r="81" spans="1:47" ht="13.5" customHeight="1">
      <c r="A81" s="335" t="s">
        <v>95</v>
      </c>
      <c r="B81" s="335"/>
      <c r="C81" s="335"/>
      <c r="D81" s="67" t="s">
        <v>106</v>
      </c>
      <c r="E81" s="68">
        <f>IF(COUNTIF(AU6:AU45," ")=ROWS(AU6:AU45)," ",COUNTIF(AU6:AU45,1))</f>
        <v>1</v>
      </c>
      <c r="F81" s="336" t="str">
        <f t="shared" si="12"/>
        <v>KİŞİ</v>
      </c>
      <c r="G81" s="336"/>
      <c r="H81" s="68" t="str">
        <f>IF(E77=" "," ","%")</f>
        <v>%</v>
      </c>
      <c r="I81" s="341">
        <f>IF(E81=" "," ",100*E81/E83)</f>
        <v>100</v>
      </c>
      <c r="J81" s="341"/>
      <c r="K81" s="342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4"/>
      <c r="AU81" s="64"/>
    </row>
    <row r="82" spans="1:47" ht="13.5" customHeight="1">
      <c r="A82" s="357" t="s">
        <v>37</v>
      </c>
      <c r="B82" s="357"/>
      <c r="C82" s="357"/>
      <c r="D82" s="153" t="s">
        <v>40</v>
      </c>
      <c r="E82" s="154">
        <f>IF(COUNTIF(AU6:AU45," ")=ROWS(AU6:AU45)," ",COUNTIF(AU6:AU45,0))</f>
        <v>0</v>
      </c>
      <c r="F82" s="357" t="str">
        <f t="shared" si="12"/>
        <v>KİŞİ</v>
      </c>
      <c r="G82" s="357"/>
      <c r="H82" s="154" t="str">
        <f>IF(E77=" "," ","%")</f>
        <v>%</v>
      </c>
      <c r="I82" s="368">
        <f>IF(E82=" "," ",100*E82/E83)</f>
        <v>0</v>
      </c>
      <c r="J82" s="368"/>
      <c r="K82" s="368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4"/>
      <c r="AU82" s="64"/>
    </row>
    <row r="83" spans="1:47" ht="13.5" customHeight="1">
      <c r="A83" s="337" t="s">
        <v>38</v>
      </c>
      <c r="B83" s="337"/>
      <c r="C83" s="337"/>
      <c r="D83" s="337"/>
      <c r="E83" s="149">
        <f>IF(SUM(E77:E82)=0," ",SUM(E77:E82))</f>
        <v>1</v>
      </c>
      <c r="F83" s="363" t="str">
        <f t="shared" si="12"/>
        <v>KİŞİ</v>
      </c>
      <c r="G83" s="364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4"/>
      <c r="AU83" s="64"/>
    </row>
    <row r="84" spans="1:47" ht="12" customHeight="1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4"/>
      <c r="AU84" s="64"/>
    </row>
    <row r="85" spans="1:47" ht="14.25" customHeight="1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4"/>
      <c r="AU85" s="64"/>
    </row>
    <row r="86" spans="1:47" ht="12.75">
      <c r="A86" s="362" t="s">
        <v>41</v>
      </c>
      <c r="B86" s="362"/>
      <c r="C86" s="362"/>
      <c r="D86" s="70">
        <f>IF(COUNTIF(AT6:AT45," ")=ROWS(AT6:AT45)," ",LARGE(AT6:AT45,1))</f>
        <v>20</v>
      </c>
      <c r="E86" s="402"/>
      <c r="F86" s="403"/>
      <c r="G86" s="403"/>
      <c r="H86" s="403"/>
      <c r="I86" s="403"/>
      <c r="J86" s="403"/>
      <c r="K86" s="403"/>
      <c r="L86" s="51"/>
      <c r="M86" s="332" t="s">
        <v>59</v>
      </c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63"/>
      <c r="AG86" s="71"/>
      <c r="AH86" s="71"/>
      <c r="AI86" s="71"/>
      <c r="AJ86" s="71"/>
      <c r="AK86" s="71"/>
      <c r="AL86" s="71"/>
      <c r="AM86" s="71"/>
      <c r="AN86" s="71"/>
      <c r="AO86" s="71"/>
      <c r="AP86" s="65"/>
      <c r="AQ86" s="71"/>
      <c r="AR86" s="71"/>
      <c r="AS86" s="71"/>
      <c r="AT86" s="71"/>
      <c r="AU86" s="71"/>
    </row>
    <row r="87" spans="1:47" ht="12" customHeight="1">
      <c r="A87" s="362" t="s">
        <v>42</v>
      </c>
      <c r="B87" s="362"/>
      <c r="C87" s="362"/>
      <c r="D87" s="70">
        <f>IF(COUNTIF(AT6:AT27," ")=ROWS(AT6:AT27)," ",SMALL(AT6:AT27,1))</f>
        <v>20</v>
      </c>
      <c r="E87" s="402"/>
      <c r="F87" s="403"/>
      <c r="G87" s="403"/>
      <c r="H87" s="403"/>
      <c r="I87" s="403"/>
      <c r="J87" s="403"/>
      <c r="K87" s="403"/>
      <c r="L87" s="51"/>
      <c r="M87" s="5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71"/>
      <c r="AH87" s="71"/>
      <c r="AI87" s="71"/>
      <c r="AJ87" s="71"/>
      <c r="AK87" s="71"/>
      <c r="AL87" s="71"/>
      <c r="AM87" s="71"/>
      <c r="AN87" s="71"/>
      <c r="AO87" s="71"/>
      <c r="AP87" s="1"/>
      <c r="AQ87" s="71"/>
      <c r="AR87" s="71"/>
      <c r="AS87" s="71"/>
      <c r="AT87" s="71"/>
      <c r="AU87" s="71"/>
    </row>
    <row r="88" spans="1:47" ht="15" customHeight="1">
      <c r="A88" s="362" t="s">
        <v>43</v>
      </c>
      <c r="B88" s="362"/>
      <c r="C88" s="362"/>
      <c r="D88" s="72">
        <f>AT47</f>
        <v>20</v>
      </c>
      <c r="E88" s="404"/>
      <c r="F88" s="405"/>
      <c r="G88" s="405"/>
      <c r="H88" s="405"/>
      <c r="I88" s="405"/>
      <c r="J88" s="405"/>
      <c r="K88" s="405"/>
      <c r="L88" s="73"/>
      <c r="M88" s="73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390" t="s">
        <v>47</v>
      </c>
      <c r="AH88" s="391"/>
      <c r="AI88" s="391"/>
      <c r="AJ88" s="391"/>
      <c r="AK88" s="391"/>
      <c r="AL88" s="391"/>
      <c r="AM88" s="391"/>
      <c r="AN88" s="391"/>
      <c r="AO88" s="392"/>
      <c r="AP88" s="12"/>
      <c r="AQ88" s="390" t="s">
        <v>49</v>
      </c>
      <c r="AR88" s="391"/>
      <c r="AS88" s="391"/>
      <c r="AT88" s="391"/>
      <c r="AU88" s="392"/>
    </row>
    <row r="89" spans="1:47" ht="15" customHeight="1">
      <c r="A89" s="74"/>
      <c r="B89" s="74"/>
      <c r="C89" s="74"/>
      <c r="D89" s="75"/>
      <c r="E89" s="73"/>
      <c r="F89" s="75"/>
      <c r="G89" s="75"/>
      <c r="H89" s="75"/>
      <c r="I89" s="75"/>
      <c r="J89" s="75"/>
      <c r="K89" s="75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3">
        <f ca="1">TODAY()</f>
        <v>45263</v>
      </c>
      <c r="AH89" s="366"/>
      <c r="AI89" s="366"/>
      <c r="AJ89" s="366"/>
      <c r="AK89" s="366"/>
      <c r="AL89" s="366"/>
      <c r="AM89" s="366"/>
      <c r="AN89" s="366"/>
      <c r="AO89" s="367"/>
      <c r="AP89" s="11"/>
      <c r="AQ89" s="365" t="s">
        <v>119</v>
      </c>
      <c r="AR89" s="366"/>
      <c r="AS89" s="366"/>
      <c r="AT89" s="366"/>
      <c r="AU89" s="367"/>
    </row>
    <row r="90" spans="1:47" ht="12" customHeight="1">
      <c r="A90" s="400" t="s">
        <v>44</v>
      </c>
      <c r="B90" s="401"/>
      <c r="C90" s="401"/>
      <c r="D90" s="401"/>
      <c r="E90" s="76">
        <f>IF(COUNTIF(AT6:AT45," ")=ROWS(AT6:AT45)," ",SUM(E77:E80))</f>
        <v>0</v>
      </c>
      <c r="F90" s="363" t="str">
        <f>IF(E90&lt;&gt;" ","KİŞİ"," ")</f>
        <v>KİŞİ</v>
      </c>
      <c r="G90" s="406"/>
      <c r="H90" s="76" t="str">
        <f>IF(I90=" "," ","%")</f>
        <v>%</v>
      </c>
      <c r="I90" s="333">
        <f>IF(E90=" "," ",100*E90/E83)</f>
        <v>0</v>
      </c>
      <c r="J90" s="334"/>
      <c r="K90" s="334"/>
      <c r="L90" s="77"/>
      <c r="M90" s="77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387">
        <f>'K. Bilgiler'!H18</f>
        <v>0</v>
      </c>
      <c r="AH90" s="388"/>
      <c r="AI90" s="388"/>
      <c r="AJ90" s="388"/>
      <c r="AK90" s="388"/>
      <c r="AL90" s="388"/>
      <c r="AM90" s="388"/>
      <c r="AN90" s="388"/>
      <c r="AO90" s="389"/>
      <c r="AP90" s="14"/>
      <c r="AQ90" s="359" t="str">
        <f>'K. Bilgiler'!H22</f>
        <v>Hüseyin LAPANTA</v>
      </c>
      <c r="AR90" s="360"/>
      <c r="AS90" s="360"/>
      <c r="AT90" s="360"/>
      <c r="AU90" s="361"/>
    </row>
    <row r="91" spans="1:47" ht="12" customHeight="1">
      <c r="A91" s="400" t="s">
        <v>45</v>
      </c>
      <c r="B91" s="401"/>
      <c r="C91" s="401"/>
      <c r="D91" s="401"/>
      <c r="E91" s="76">
        <f>IF(COUNTIF(AT6:AT45," ")=ROWS(AT6:AT45)," ",SUM(E81:E82))</f>
        <v>1</v>
      </c>
      <c r="F91" s="363" t="str">
        <f>IF(E91&lt;&gt;" ","KİŞİ"," ")</f>
        <v>KİŞİ</v>
      </c>
      <c r="G91" s="406"/>
      <c r="H91" s="76" t="str">
        <f>IF(I91=" "," ","%")</f>
        <v>%</v>
      </c>
      <c r="I91" s="333">
        <f>IF(E91=" "," ",100*E91/E83)</f>
        <v>100</v>
      </c>
      <c r="J91" s="334"/>
      <c r="K91" s="334"/>
      <c r="L91" s="77"/>
      <c r="M91" s="77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394">
        <f>'K. Bilgiler'!H20</f>
        <v>0</v>
      </c>
      <c r="AH91" s="395"/>
      <c r="AI91" s="395"/>
      <c r="AJ91" s="395"/>
      <c r="AK91" s="395"/>
      <c r="AL91" s="395"/>
      <c r="AM91" s="395"/>
      <c r="AN91" s="395"/>
      <c r="AO91" s="396"/>
      <c r="AP91" s="13"/>
      <c r="AQ91" s="359" t="s">
        <v>50</v>
      </c>
      <c r="AR91" s="360"/>
      <c r="AS91" s="360"/>
      <c r="AT91" s="360"/>
      <c r="AU91" s="361"/>
    </row>
    <row r="92" spans="1:47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397"/>
      <c r="AH92" s="398"/>
      <c r="AI92" s="398"/>
      <c r="AJ92" s="398"/>
      <c r="AK92" s="398"/>
      <c r="AL92" s="398"/>
      <c r="AM92" s="398"/>
      <c r="AN92" s="398"/>
      <c r="AO92" s="399"/>
      <c r="AP92" s="79"/>
      <c r="AQ92" s="382"/>
      <c r="AR92" s="383"/>
      <c r="AS92" s="383"/>
      <c r="AT92" s="383"/>
      <c r="AU92" s="384"/>
    </row>
    <row r="94" spans="1:3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101" ht="12.75">
      <c r="D101" s="42"/>
    </row>
  </sheetData>
  <sheetProtection/>
  <mergeCells count="107">
    <mergeCell ref="AQ88:AU88"/>
    <mergeCell ref="AG89:AO89"/>
    <mergeCell ref="AQ89:AU89"/>
    <mergeCell ref="A90:D90"/>
    <mergeCell ref="F90:G90"/>
    <mergeCell ref="I90:K90"/>
    <mergeCell ref="AG90:AO90"/>
    <mergeCell ref="AQ90:AU90"/>
    <mergeCell ref="A88:C88"/>
    <mergeCell ref="E88:K88"/>
    <mergeCell ref="A91:D91"/>
    <mergeCell ref="F91:G91"/>
    <mergeCell ref="I91:K91"/>
    <mergeCell ref="AG91:AO92"/>
    <mergeCell ref="AQ91:AU91"/>
    <mergeCell ref="AQ92:AU92"/>
    <mergeCell ref="AG88:AO88"/>
    <mergeCell ref="A82:C82"/>
    <mergeCell ref="F82:G82"/>
    <mergeCell ref="I82:K82"/>
    <mergeCell ref="A83:D83"/>
    <mergeCell ref="F83:G83"/>
    <mergeCell ref="A86:C86"/>
    <mergeCell ref="E86:K86"/>
    <mergeCell ref="M86:AE86"/>
    <mergeCell ref="A87:C87"/>
    <mergeCell ref="E87:K87"/>
    <mergeCell ref="A80:C80"/>
    <mergeCell ref="F80:G80"/>
    <mergeCell ref="I80:K80"/>
    <mergeCell ref="A81:C81"/>
    <mergeCell ref="F81:G81"/>
    <mergeCell ref="I81:K81"/>
    <mergeCell ref="AF78:AN78"/>
    <mergeCell ref="A79:C79"/>
    <mergeCell ref="F79:G79"/>
    <mergeCell ref="I79:K79"/>
    <mergeCell ref="A78:C78"/>
    <mergeCell ref="F78:G78"/>
    <mergeCell ref="I78:K78"/>
    <mergeCell ref="L75:AF75"/>
    <mergeCell ref="AG75:AU75"/>
    <mergeCell ref="A76:K76"/>
    <mergeCell ref="A77:C77"/>
    <mergeCell ref="F77:G77"/>
    <mergeCell ref="I77:K77"/>
    <mergeCell ref="A47:E47"/>
    <mergeCell ref="A48:E48"/>
    <mergeCell ref="A49:E50"/>
    <mergeCell ref="AT49:AT50"/>
    <mergeCell ref="AU49:AU50"/>
    <mergeCell ref="A51:E51"/>
    <mergeCell ref="A52:E53"/>
    <mergeCell ref="AT52:AT53"/>
    <mergeCell ref="AU52:AU53"/>
    <mergeCell ref="A54:E55"/>
    <mergeCell ref="AT54:AT55"/>
    <mergeCell ref="AU54:AU5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11:E11"/>
    <mergeCell ref="C5:E5"/>
    <mergeCell ref="C6:E6"/>
    <mergeCell ref="C7:E7"/>
    <mergeCell ref="C8:E8"/>
    <mergeCell ref="C9:E9"/>
    <mergeCell ref="C10:E10"/>
  </mergeCells>
  <conditionalFormatting sqref="F54:AS54">
    <cfRule type="cellIs" priority="1" dxfId="8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3937007874015748" top="0.33" bottom="0.11811023622047245" header="0.2362204724409449" footer="0.15748031496062992"/>
  <pageSetup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1"/>
  <sheetViews>
    <sheetView view="pageBreakPreview" zoomScale="98" zoomScaleNormal="70" zoomScaleSheetLayoutView="98" zoomScalePageLayoutView="0" workbookViewId="0" topLeftCell="A1">
      <selection activeCell="AE102" sqref="AE102"/>
    </sheetView>
  </sheetViews>
  <sheetFormatPr defaultColWidth="9.125" defaultRowHeight="12.75"/>
  <cols>
    <col min="1" max="1" width="3.875" style="4" customWidth="1"/>
    <col min="2" max="2" width="5.625" style="4" customWidth="1"/>
    <col min="3" max="4" width="8.625" style="4" customWidth="1"/>
    <col min="5" max="5" width="3.50390625" style="4" customWidth="1"/>
    <col min="6" max="45" width="2.50390625" style="4" customWidth="1"/>
    <col min="46" max="46" width="10.625" style="198" customWidth="1"/>
    <col min="47" max="47" width="6.50390625" style="4" customWidth="1"/>
    <col min="48" max="16384" width="9.125" style="4" customWidth="1"/>
  </cols>
  <sheetData>
    <row r="1" spans="1:47" ht="20.25" customHeight="1">
      <c r="A1" s="350" t="str">
        <f>'K. Bilgiler'!H14&amp;" EĞİTİM ÖĞRETİM YILI "&amp;'K. Bilgiler'!H6</f>
        <v>2023-2024 EĞİTİM ÖĞRETİM YILI 100.YIL MESLEKİ VE TEKNİK ANADOLU LİSESİ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408">
        <f>'Yazılı Tarihleri'!D4</f>
        <v>0</v>
      </c>
      <c r="AR1" s="409"/>
      <c r="AS1" s="409"/>
      <c r="AT1" s="409"/>
      <c r="AU1" s="410"/>
    </row>
    <row r="2" spans="1:47" ht="20.25" customHeight="1">
      <c r="A2" s="348" t="str">
        <f>'K. Bilgiler'!H10&amp;" / "&amp;'K. Bilgiler'!H12&amp;" SINIFI "&amp;'K. Bilgiler'!H8&amp;" DERSİ "&amp;'K. Bilgiler'!H16&amp;" DÖNEM 3. SINAV ANALİZİ"</f>
        <v> /  SINIFI  DERSİ 1 DÖNEM 3. SINAV ANALİZİ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414"/>
      <c r="AQ2" s="411"/>
      <c r="AR2" s="412"/>
      <c r="AS2" s="412"/>
      <c r="AT2" s="412"/>
      <c r="AU2" s="413"/>
    </row>
    <row r="3" spans="1:47" ht="84.75" customHeight="1">
      <c r="A3" s="343" t="s">
        <v>84</v>
      </c>
      <c r="B3" s="344"/>
      <c r="C3" s="344"/>
      <c r="D3" s="344"/>
      <c r="E3" s="345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205"/>
      <c r="AR3" s="205"/>
      <c r="AS3" s="206"/>
      <c r="AT3" s="415"/>
      <c r="AU3" s="416"/>
    </row>
    <row r="4" spans="1:47" ht="12.75" customHeight="1">
      <c r="A4" s="377" t="s">
        <v>27</v>
      </c>
      <c r="B4" s="377"/>
      <c r="C4" s="377"/>
      <c r="D4" s="377"/>
      <c r="E4" s="377"/>
      <c r="F4" s="17" t="str">
        <f>IF('NOT Baremi'!E19=0," ",'NOT Baremi'!E19)</f>
        <v> </v>
      </c>
      <c r="G4" s="17" t="str">
        <f>IF('NOT Baremi'!F19=0," ",'NOT Baremi'!F19)</f>
        <v> </v>
      </c>
      <c r="H4" s="17" t="str">
        <f>IF('NOT Baremi'!G19=0," ",'NOT Baremi'!G19)</f>
        <v> </v>
      </c>
      <c r="I4" s="17" t="str">
        <f>IF('NOT Baremi'!H19=0," ",'NOT Baremi'!H19)</f>
        <v> </v>
      </c>
      <c r="J4" s="17" t="str">
        <f>IF('NOT Baremi'!I19=0," ",'NOT Baremi'!I19)</f>
        <v> </v>
      </c>
      <c r="K4" s="17" t="str">
        <f>IF('NOT Baremi'!J19=0," ",'NOT Baremi'!J19)</f>
        <v> </v>
      </c>
      <c r="L4" s="17" t="str">
        <f>IF('NOT Baremi'!K19=0," ",'NOT Baremi'!K19)</f>
        <v> </v>
      </c>
      <c r="M4" s="17" t="str">
        <f>IF('NOT Baremi'!L19=0," ",'NOT Baremi'!L19)</f>
        <v> </v>
      </c>
      <c r="N4" s="17" t="str">
        <f>IF('NOT Baremi'!M19=0," ",'NOT Baremi'!M19)</f>
        <v> </v>
      </c>
      <c r="O4" s="17" t="str">
        <f>IF('NOT Baremi'!N19=0," ",'NOT Baremi'!N19)</f>
        <v> </v>
      </c>
      <c r="P4" s="17" t="str">
        <f>IF('NOT Baremi'!O19=0," ",'NOT Baremi'!O19)</f>
        <v> </v>
      </c>
      <c r="Q4" s="17" t="str">
        <f>IF('NOT Baremi'!P19=0," ",'NOT Baremi'!P19)</f>
        <v> </v>
      </c>
      <c r="R4" s="17" t="str">
        <f>IF('NOT Baremi'!Q19=0," ",'NOT Baremi'!Q19)</f>
        <v> </v>
      </c>
      <c r="S4" s="17" t="str">
        <f>IF('NOT Baremi'!R19=0," ",'NOT Baremi'!R19)</f>
        <v> </v>
      </c>
      <c r="T4" s="17" t="str">
        <f>IF('NOT Baremi'!S19=0," ",'NOT Baremi'!S19)</f>
        <v> </v>
      </c>
      <c r="U4" s="17" t="str">
        <f>IF('NOT Baremi'!T19=0," ",'NOT Baremi'!T19)</f>
        <v> </v>
      </c>
      <c r="V4" s="17" t="str">
        <f>IF('NOT Baremi'!U19=0," ",'NOT Baremi'!U19)</f>
        <v> </v>
      </c>
      <c r="W4" s="17" t="str">
        <f>IF('NOT Baremi'!V19=0," ",'NOT Baremi'!V19)</f>
        <v> </v>
      </c>
      <c r="X4" s="17" t="str">
        <f>IF('NOT Baremi'!W19=0," ",'NOT Baremi'!W19)</f>
        <v> </v>
      </c>
      <c r="Y4" s="17" t="str">
        <f>IF('NOT Baremi'!X19=0," ",'NOT Baremi'!X19)</f>
        <v> </v>
      </c>
      <c r="Z4" s="17" t="str">
        <f>IF('NOT Baremi'!Y19=0," ",'NOT Baremi'!Y19)</f>
        <v> </v>
      </c>
      <c r="AA4" s="17" t="str">
        <f>IF('NOT Baremi'!Z19=0," ",'NOT Baremi'!Z19)</f>
        <v> </v>
      </c>
      <c r="AB4" s="17" t="str">
        <f>IF('NOT Baremi'!AA19=0," ",'NOT Baremi'!AA19)</f>
        <v> </v>
      </c>
      <c r="AC4" s="17" t="str">
        <f>IF('NOT Baremi'!AB19=0," ",'NOT Baremi'!AB19)</f>
        <v> </v>
      </c>
      <c r="AD4" s="17" t="str">
        <f>IF('NOT Baremi'!AC19=0," ",'NOT Baremi'!AC19)</f>
        <v> </v>
      </c>
      <c r="AE4" s="17" t="str">
        <f>IF('NOT Baremi'!AD19=0," ",'NOT Baremi'!AD19)</f>
        <v> </v>
      </c>
      <c r="AF4" s="17" t="str">
        <f>IF('NOT Baremi'!AE19=0," ",'NOT Baremi'!AE19)</f>
        <v> </v>
      </c>
      <c r="AG4" s="17" t="str">
        <f>IF('NOT Baremi'!AF19=0," ",'NOT Baremi'!AF19)</f>
        <v> </v>
      </c>
      <c r="AH4" s="17" t="str">
        <f>IF('NOT Baremi'!AG19=0," ",'NOT Baremi'!AG19)</f>
        <v> </v>
      </c>
      <c r="AI4" s="17" t="str">
        <f>IF('NOT Baremi'!AH19=0," ",'NOT Baremi'!AH19)</f>
        <v> </v>
      </c>
      <c r="AJ4" s="17" t="str">
        <f>IF('NOT Baremi'!AI19=0," ",'NOT Baremi'!AI19)</f>
        <v> </v>
      </c>
      <c r="AK4" s="17" t="str">
        <f>IF('NOT Baremi'!AJ19=0," ",'NOT Baremi'!AJ19)</f>
        <v> </v>
      </c>
      <c r="AL4" s="17" t="str">
        <f>IF('NOT Baremi'!AK19=0," ",'NOT Baremi'!AK19)</f>
        <v> </v>
      </c>
      <c r="AM4" s="17" t="str">
        <f>IF('NOT Baremi'!AL19=0," ",'NOT Baremi'!AL19)</f>
        <v> </v>
      </c>
      <c r="AN4" s="17" t="str">
        <f>IF('NOT Baremi'!AM19=0," ",'NOT Baremi'!AM19)</f>
        <v> </v>
      </c>
      <c r="AO4" s="17" t="str">
        <f>IF('NOT Baremi'!AN19=0," ",'NOT Baremi'!AN19)</f>
        <v> </v>
      </c>
      <c r="AP4" s="17" t="str">
        <f>IF('NOT Baremi'!AO19=0," ",'NOT Baremi'!AO19)</f>
        <v> </v>
      </c>
      <c r="AQ4" s="17" t="str">
        <f>IF('NOT Baremi'!AP19=0," ",'NOT Baremi'!AP19)</f>
        <v> </v>
      </c>
      <c r="AR4" s="17" t="str">
        <f>IF('NOT Baremi'!AQ19=0," ",'NOT Baremi'!AQ19)</f>
        <v> </v>
      </c>
      <c r="AS4" s="178" t="str">
        <f>IF('NOT Baremi'!AR19=0," ",'NOT Baremi'!AR19)</f>
        <v> </v>
      </c>
      <c r="AT4" s="204" t="str">
        <f>IF(SUM(F4:AS4)=0," ",SUM(F4:AS4))</f>
        <v> </v>
      </c>
      <c r="AU4" s="417" t="s">
        <v>25</v>
      </c>
    </row>
    <row r="5" spans="1:47" ht="36">
      <c r="A5" s="37" t="s">
        <v>0</v>
      </c>
      <c r="B5" s="37" t="s">
        <v>35</v>
      </c>
      <c r="C5" s="378" t="s">
        <v>26</v>
      </c>
      <c r="D5" s="378"/>
      <c r="E5" s="378"/>
      <c r="F5" s="16" t="str">
        <f>IF('NOT Baremi'!E19&gt;0,'NOT Baremi'!E18&amp;"."&amp;"SORU"," ")</f>
        <v> </v>
      </c>
      <c r="G5" s="16" t="str">
        <f>IF('NOT Baremi'!F19&gt;0,'NOT Baremi'!F18&amp;"."&amp;"SORU"," ")</f>
        <v> </v>
      </c>
      <c r="H5" s="16" t="str">
        <f>IF('NOT Baremi'!G19&gt;0,'NOT Baremi'!G18&amp;"."&amp;"SORU"," ")</f>
        <v> </v>
      </c>
      <c r="I5" s="16" t="str">
        <f>IF('NOT Baremi'!H19&gt;0,'NOT Baremi'!H18&amp;"."&amp;"SORU"," ")</f>
        <v> </v>
      </c>
      <c r="J5" s="16" t="str">
        <f>IF('NOT Baremi'!I19&gt;0,'NOT Baremi'!I18&amp;"."&amp;"SORU"," ")</f>
        <v> </v>
      </c>
      <c r="K5" s="16" t="str">
        <f>IF('NOT Baremi'!J19&gt;0,'NOT Baremi'!J18&amp;"."&amp;"SORU"," ")</f>
        <v> </v>
      </c>
      <c r="L5" s="16" t="str">
        <f>IF('NOT Baremi'!K19&gt;0,'NOT Baremi'!K18&amp;"."&amp;"SORU"," ")</f>
        <v> </v>
      </c>
      <c r="M5" s="16" t="str">
        <f>IF('NOT Baremi'!L19&gt;0,'NOT Baremi'!L18&amp;"."&amp;"SORU"," ")</f>
        <v> </v>
      </c>
      <c r="N5" s="16" t="str">
        <f>IF('NOT Baremi'!M19&gt;0,'NOT Baremi'!M18&amp;"."&amp;"SORU"," ")</f>
        <v> </v>
      </c>
      <c r="O5" s="16" t="str">
        <f>IF('NOT Baremi'!N19&gt;0,'NOT Baremi'!N18&amp;"."&amp;"SORU"," ")</f>
        <v> </v>
      </c>
      <c r="P5" s="16" t="str">
        <f>IF('NOT Baremi'!O19&gt;0,'NOT Baremi'!O18&amp;"."&amp;"SORU"," ")</f>
        <v> </v>
      </c>
      <c r="Q5" s="16" t="str">
        <f>IF('NOT Baremi'!P19&gt;0,'NOT Baremi'!P18&amp;"."&amp;"SORU"," ")</f>
        <v> </v>
      </c>
      <c r="R5" s="16" t="str">
        <f>IF('NOT Baremi'!Q19&gt;0,'NOT Baremi'!Q18&amp;"."&amp;"SORU"," ")</f>
        <v> </v>
      </c>
      <c r="S5" s="16" t="str">
        <f>IF('NOT Baremi'!R19&gt;0,'NOT Baremi'!R18&amp;"."&amp;"SORU"," ")</f>
        <v> </v>
      </c>
      <c r="T5" s="16" t="str">
        <f>IF('NOT Baremi'!S19&gt;0,'NOT Baremi'!S18&amp;"."&amp;"SORU"," ")</f>
        <v> </v>
      </c>
      <c r="U5" s="16" t="str">
        <f>IF('NOT Baremi'!T19&gt;0,'NOT Baremi'!T18&amp;"."&amp;"SORU"," ")</f>
        <v> </v>
      </c>
      <c r="V5" s="16" t="str">
        <f>IF('NOT Baremi'!U19&gt;0,'NOT Baremi'!U18&amp;"."&amp;"SORU"," ")</f>
        <v> </v>
      </c>
      <c r="W5" s="16" t="str">
        <f>IF('NOT Baremi'!V19&gt;0,'NOT Baremi'!V18&amp;"."&amp;"SORU"," ")</f>
        <v> </v>
      </c>
      <c r="X5" s="16" t="str">
        <f>IF('NOT Baremi'!W19&gt;0,'NOT Baremi'!W18&amp;"."&amp;"SORU"," ")</f>
        <v> </v>
      </c>
      <c r="Y5" s="16" t="str">
        <f>IF('NOT Baremi'!X19&gt;0,'NOT Baremi'!X18&amp;"."&amp;"SORU"," ")</f>
        <v> </v>
      </c>
      <c r="Z5" s="16" t="str">
        <f>IF('NOT Baremi'!Y19&gt;0,'NOT Baremi'!Y18&amp;"."&amp;"SORU"," ")</f>
        <v> </v>
      </c>
      <c r="AA5" s="16" t="str">
        <f>IF('NOT Baremi'!Z19&gt;0,'NOT Baremi'!Z18&amp;"."&amp;"SORU"," ")</f>
        <v> </v>
      </c>
      <c r="AB5" s="16" t="str">
        <f>IF('NOT Baremi'!AA19&gt;0,'NOT Baremi'!AA18&amp;"."&amp;"SORU"," ")</f>
        <v> </v>
      </c>
      <c r="AC5" s="16" t="str">
        <f>IF('NOT Baremi'!AB19&gt;0,'NOT Baremi'!AB18&amp;"."&amp;"SORU"," ")</f>
        <v> </v>
      </c>
      <c r="AD5" s="16" t="str">
        <f>IF('NOT Baremi'!AC19&gt;0,'NOT Baremi'!AC18&amp;"."&amp;"SORU"," ")</f>
        <v> </v>
      </c>
      <c r="AE5" s="16" t="str">
        <f>IF('NOT Baremi'!AD19&gt;0,'NOT Baremi'!AD18&amp;"."&amp;"SORU"," ")</f>
        <v> </v>
      </c>
      <c r="AF5" s="16" t="str">
        <f>IF('NOT Baremi'!AE19&gt;0,'NOT Baremi'!AE18&amp;"."&amp;"SORU"," ")</f>
        <v> </v>
      </c>
      <c r="AG5" s="16" t="str">
        <f>IF('NOT Baremi'!AF19&gt;0,'NOT Baremi'!AF18&amp;"."&amp;"SORU"," ")</f>
        <v> </v>
      </c>
      <c r="AH5" s="16" t="str">
        <f>IF('NOT Baremi'!AG19&gt;0,'NOT Baremi'!AG18&amp;"."&amp;"SORU"," ")</f>
        <v> </v>
      </c>
      <c r="AI5" s="16" t="str">
        <f>IF('NOT Baremi'!AH19&gt;0,'NOT Baremi'!AH18&amp;"."&amp;"SORU"," ")</f>
        <v> </v>
      </c>
      <c r="AJ5" s="16" t="str">
        <f>IF('NOT Baremi'!AI19&gt;0,'NOT Baremi'!AI18&amp;"."&amp;"SORU"," ")</f>
        <v> </v>
      </c>
      <c r="AK5" s="16" t="str">
        <f>IF('NOT Baremi'!AJ19&gt;0,'NOT Baremi'!AJ18&amp;"."&amp;"SORU"," ")</f>
        <v> </v>
      </c>
      <c r="AL5" s="16" t="str">
        <f>IF('NOT Baremi'!AK19&gt;0,'NOT Baremi'!AK18&amp;"."&amp;"SORU"," ")</f>
        <v> </v>
      </c>
      <c r="AM5" s="16" t="str">
        <f>IF('NOT Baremi'!AL19&gt;0,'NOT Baremi'!AL18&amp;"."&amp;"SORU"," ")</f>
        <v> </v>
      </c>
      <c r="AN5" s="16" t="str">
        <f>IF('NOT Baremi'!AM19&gt;0,'NOT Baremi'!AM18&amp;"."&amp;"SORU"," ")</f>
        <v> </v>
      </c>
      <c r="AO5" s="16" t="str">
        <f>IF('NOT Baremi'!AN19&gt;0,'NOT Baremi'!AN18&amp;"."&amp;"SORU"," ")</f>
        <v> </v>
      </c>
      <c r="AP5" s="16" t="str">
        <f>IF('NOT Baremi'!AO19&gt;0,'NOT Baremi'!AO18&amp;"."&amp;"SORU"," ")</f>
        <v> </v>
      </c>
      <c r="AQ5" s="16" t="str">
        <f>IF('NOT Baremi'!AP19&gt;0,'NOT Baremi'!AP18&amp;"."&amp;"SORU"," ")</f>
        <v> </v>
      </c>
      <c r="AR5" s="16" t="str">
        <f>IF('NOT Baremi'!AQ19&gt;0,'NOT Baremi'!AQ18&amp;"."&amp;"SORU"," ")</f>
        <v> </v>
      </c>
      <c r="AS5" s="179" t="str">
        <f>IF('NOT Baremi'!AR19&gt;0,'NOT Baremi'!AR18&amp;"."&amp;"SORU"," ")</f>
        <v> </v>
      </c>
      <c r="AT5" s="194" t="s">
        <v>30</v>
      </c>
      <c r="AU5" s="418"/>
    </row>
    <row r="6" spans="1:47" ht="12" customHeight="1">
      <c r="A6" s="38">
        <f>'S. Listesi'!E4</f>
        <v>1</v>
      </c>
      <c r="B6" s="39" t="str">
        <f>IF('S. Listesi'!F4=0," ",'S. Listesi'!F4)</f>
        <v> </v>
      </c>
      <c r="C6" s="356" t="str">
        <f>IF('S. Listesi'!G4=0," ",'S. Listesi'!G4)</f>
        <v> </v>
      </c>
      <c r="D6" s="356"/>
      <c r="E6" s="356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80"/>
      <c r="AT6" s="195" t="str">
        <f>IF(COUNTBLANK(F6:AS6)=COLUMNS(F6:AS6)," ",IF(SUM(F6:AS6)=0,0,SUM(F6:AS6)))</f>
        <v> </v>
      </c>
      <c r="AU6" s="190" t="str">
        <f>IF(AT6=" "," ",IF(AT6&gt;=85,5,IF(AT6&gt;=70,4,IF(AT6&gt;=60,3,IF(AT6&gt;=50,2,IF(AT6&gt;=0,1,0))))))</f>
        <v> </v>
      </c>
    </row>
    <row r="7" spans="1:47" ht="12" customHeight="1">
      <c r="A7" s="38">
        <f>'S. Listesi'!E5</f>
        <v>2</v>
      </c>
      <c r="B7" s="39" t="str">
        <f>IF('S. Listesi'!F5=0," ",'S. Listesi'!F5)</f>
        <v> </v>
      </c>
      <c r="C7" s="356" t="str">
        <f>IF('S. Listesi'!G5=0," ",'S. Listesi'!G5)</f>
        <v> </v>
      </c>
      <c r="D7" s="356"/>
      <c r="E7" s="356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81"/>
      <c r="AT7" s="195" t="str">
        <f aca="true" t="shared" si="0" ref="AT7:AT45">IF(COUNTBLANK(F7:AS7)=COLUMNS(F7:AS7)," ",IF(SUM(F7:AS7)=0,0,SUM(F7:AS7)))</f>
        <v> </v>
      </c>
      <c r="AU7" s="190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38">
        <f>'S. Listesi'!E6</f>
        <v>3</v>
      </c>
      <c r="B8" s="39" t="str">
        <f>IF('S. Listesi'!F6=0," ",'S. Listesi'!F6)</f>
        <v> </v>
      </c>
      <c r="C8" s="356" t="str">
        <f>IF('S. Listesi'!G6=0," ",'S. Listesi'!G6)</f>
        <v> </v>
      </c>
      <c r="D8" s="356"/>
      <c r="E8" s="356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80"/>
      <c r="AT8" s="195" t="str">
        <f t="shared" si="0"/>
        <v> </v>
      </c>
      <c r="AU8" s="190" t="str">
        <f t="shared" si="1"/>
        <v> </v>
      </c>
    </row>
    <row r="9" spans="1:47" ht="12" customHeight="1">
      <c r="A9" s="38">
        <f>'S. Listesi'!E7</f>
        <v>4</v>
      </c>
      <c r="B9" s="39" t="str">
        <f>IF('S. Listesi'!F7=0," ",'S. Listesi'!F7)</f>
        <v> </v>
      </c>
      <c r="C9" s="356" t="str">
        <f>IF('S. Listesi'!G7=0," ",'S. Listesi'!G7)</f>
        <v> </v>
      </c>
      <c r="D9" s="356"/>
      <c r="E9" s="356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81"/>
      <c r="AT9" s="195" t="str">
        <f t="shared" si="0"/>
        <v> </v>
      </c>
      <c r="AU9" s="190" t="str">
        <f t="shared" si="1"/>
        <v> </v>
      </c>
    </row>
    <row r="10" spans="1:47" ht="12" customHeight="1">
      <c r="A10" s="38">
        <f>'S. Listesi'!E8</f>
        <v>5</v>
      </c>
      <c r="B10" s="39" t="str">
        <f>IF('S. Listesi'!F8=0," ",'S. Listesi'!F8)</f>
        <v> </v>
      </c>
      <c r="C10" s="356" t="str">
        <f>IF('S. Listesi'!G8=0," ",'S. Listesi'!G8)</f>
        <v> </v>
      </c>
      <c r="D10" s="356"/>
      <c r="E10" s="356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80"/>
      <c r="AT10" s="195" t="str">
        <f t="shared" si="0"/>
        <v> </v>
      </c>
      <c r="AU10" s="190" t="str">
        <f t="shared" si="1"/>
        <v> </v>
      </c>
    </row>
    <row r="11" spans="1:47" ht="12" customHeight="1">
      <c r="A11" s="38">
        <f>'S. Listesi'!E9</f>
        <v>6</v>
      </c>
      <c r="B11" s="39" t="str">
        <f>IF('S. Listesi'!F9=0," ",'S. Listesi'!F9)</f>
        <v> </v>
      </c>
      <c r="C11" s="356" t="str">
        <f>IF('S. Listesi'!G9=0," ",'S. Listesi'!G9)</f>
        <v> </v>
      </c>
      <c r="D11" s="356"/>
      <c r="E11" s="356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81"/>
      <c r="AT11" s="195" t="str">
        <f t="shared" si="0"/>
        <v> </v>
      </c>
      <c r="AU11" s="190" t="str">
        <f t="shared" si="1"/>
        <v> </v>
      </c>
    </row>
    <row r="12" spans="1:47" ht="12" customHeight="1">
      <c r="A12" s="38">
        <f>'S. Listesi'!E10</f>
        <v>7</v>
      </c>
      <c r="B12" s="39" t="str">
        <f>IF('S. Listesi'!F10=0," ",'S. Listesi'!F10)</f>
        <v> </v>
      </c>
      <c r="C12" s="356" t="str">
        <f>IF('S. Listesi'!G10=0," ",'S. Listesi'!G10)</f>
        <v> </v>
      </c>
      <c r="D12" s="356"/>
      <c r="E12" s="356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80"/>
      <c r="AT12" s="195" t="str">
        <f t="shared" si="0"/>
        <v> </v>
      </c>
      <c r="AU12" s="190" t="str">
        <f t="shared" si="1"/>
        <v> </v>
      </c>
    </row>
    <row r="13" spans="1:47" ht="12" customHeight="1">
      <c r="A13" s="38">
        <f>'S. Listesi'!E11</f>
        <v>8</v>
      </c>
      <c r="B13" s="39" t="str">
        <f>IF('S. Listesi'!F11=0," ",'S. Listesi'!F11)</f>
        <v> </v>
      </c>
      <c r="C13" s="356" t="str">
        <f>IF('S. Listesi'!G11=0," ",'S. Listesi'!G11)</f>
        <v> </v>
      </c>
      <c r="D13" s="356"/>
      <c r="E13" s="356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81"/>
      <c r="AT13" s="195" t="str">
        <f t="shared" si="0"/>
        <v> </v>
      </c>
      <c r="AU13" s="190" t="str">
        <f t="shared" si="1"/>
        <v> </v>
      </c>
    </row>
    <row r="14" spans="1:47" ht="12" customHeight="1">
      <c r="A14" s="38">
        <f>'S. Listesi'!E12</f>
        <v>9</v>
      </c>
      <c r="B14" s="39" t="str">
        <f>IF('S. Listesi'!F12=0," ",'S. Listesi'!F12)</f>
        <v> </v>
      </c>
      <c r="C14" s="356" t="str">
        <f>IF('S. Listesi'!G12=0," ",'S. Listesi'!G12)</f>
        <v> </v>
      </c>
      <c r="D14" s="356"/>
      <c r="E14" s="356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80"/>
      <c r="AT14" s="195" t="str">
        <f t="shared" si="0"/>
        <v> </v>
      </c>
      <c r="AU14" s="190" t="str">
        <f t="shared" si="1"/>
        <v> </v>
      </c>
    </row>
    <row r="15" spans="1:47" ht="12" customHeight="1">
      <c r="A15" s="38">
        <f>'S. Listesi'!E13</f>
        <v>10</v>
      </c>
      <c r="B15" s="39" t="str">
        <f>IF('S. Listesi'!F13=0," ",'S. Listesi'!F13)</f>
        <v> </v>
      </c>
      <c r="C15" s="356" t="str">
        <f>IF('S. Listesi'!G13=0," ",'S. Listesi'!G13)</f>
        <v> </v>
      </c>
      <c r="D15" s="356"/>
      <c r="E15" s="356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81"/>
      <c r="AT15" s="195" t="str">
        <f t="shared" si="0"/>
        <v> </v>
      </c>
      <c r="AU15" s="190" t="str">
        <f t="shared" si="1"/>
        <v> </v>
      </c>
    </row>
    <row r="16" spans="1:47" ht="12" customHeight="1">
      <c r="A16" s="38">
        <f>'S. Listesi'!E14</f>
        <v>11</v>
      </c>
      <c r="B16" s="39" t="str">
        <f>IF('S. Listesi'!F14=0," ",'S. Listesi'!F14)</f>
        <v> </v>
      </c>
      <c r="C16" s="356" t="str">
        <f>IF('S. Listesi'!G14=0," ",'S. Listesi'!G14)</f>
        <v> </v>
      </c>
      <c r="D16" s="356"/>
      <c r="E16" s="356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80"/>
      <c r="AT16" s="195" t="str">
        <f t="shared" si="0"/>
        <v> </v>
      </c>
      <c r="AU16" s="190" t="str">
        <f t="shared" si="1"/>
        <v> </v>
      </c>
    </row>
    <row r="17" spans="1:47" ht="12" customHeight="1">
      <c r="A17" s="38">
        <f>'S. Listesi'!E15</f>
        <v>12</v>
      </c>
      <c r="B17" s="39" t="str">
        <f>IF('S. Listesi'!F15=0," ",'S. Listesi'!F15)</f>
        <v> </v>
      </c>
      <c r="C17" s="356" t="str">
        <f>IF('S. Listesi'!G15=0," ",'S. Listesi'!G15)</f>
        <v> </v>
      </c>
      <c r="D17" s="356"/>
      <c r="E17" s="356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81"/>
      <c r="AT17" s="195" t="str">
        <f t="shared" si="0"/>
        <v> </v>
      </c>
      <c r="AU17" s="190" t="str">
        <f t="shared" si="1"/>
        <v> </v>
      </c>
    </row>
    <row r="18" spans="1:47" ht="12" customHeight="1">
      <c r="A18" s="38">
        <f>'S. Listesi'!E16</f>
        <v>13</v>
      </c>
      <c r="B18" s="39" t="str">
        <f>IF('S. Listesi'!F16=0," ",'S. Listesi'!F16)</f>
        <v> </v>
      </c>
      <c r="C18" s="356" t="str">
        <f>IF('S. Listesi'!G16=0," ",'S. Listesi'!G16)</f>
        <v> </v>
      </c>
      <c r="D18" s="356"/>
      <c r="E18" s="356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80"/>
      <c r="AT18" s="195" t="str">
        <f t="shared" si="0"/>
        <v> </v>
      </c>
      <c r="AU18" s="190" t="str">
        <f t="shared" si="1"/>
        <v> </v>
      </c>
    </row>
    <row r="19" spans="1:47" ht="12" customHeight="1">
      <c r="A19" s="38">
        <f>'S. Listesi'!E17</f>
        <v>14</v>
      </c>
      <c r="B19" s="39" t="str">
        <f>IF('S. Listesi'!F17=0," ",'S. Listesi'!F17)</f>
        <v> </v>
      </c>
      <c r="C19" s="356" t="str">
        <f>IF('S. Listesi'!G17=0," ",'S. Listesi'!G17)</f>
        <v> </v>
      </c>
      <c r="D19" s="356"/>
      <c r="E19" s="3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81"/>
      <c r="AT19" s="195" t="str">
        <f t="shared" si="0"/>
        <v> </v>
      </c>
      <c r="AU19" s="190" t="str">
        <f t="shared" si="1"/>
        <v> </v>
      </c>
    </row>
    <row r="20" spans="1:47" ht="12" customHeight="1">
      <c r="A20" s="38">
        <f>'S. Listesi'!E18</f>
        <v>15</v>
      </c>
      <c r="B20" s="39" t="str">
        <f>IF('S. Listesi'!F18=0," ",'S. Listesi'!F18)</f>
        <v> </v>
      </c>
      <c r="C20" s="356" t="str">
        <f>IF('S. Listesi'!G18=0," ",'S. Listesi'!G18)</f>
        <v> </v>
      </c>
      <c r="D20" s="356"/>
      <c r="E20" s="356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80"/>
      <c r="AT20" s="195" t="str">
        <f t="shared" si="0"/>
        <v> </v>
      </c>
      <c r="AU20" s="190" t="str">
        <f t="shared" si="1"/>
        <v> </v>
      </c>
    </row>
    <row r="21" spans="1:47" ht="12" customHeight="1">
      <c r="A21" s="38">
        <f>'S. Listesi'!E19</f>
        <v>16</v>
      </c>
      <c r="B21" s="39" t="str">
        <f>IF('S. Listesi'!F19=0," ",'S. Listesi'!F19)</f>
        <v> </v>
      </c>
      <c r="C21" s="356" t="str">
        <f>IF('S. Listesi'!G19=0," ",'S. Listesi'!G19)</f>
        <v> </v>
      </c>
      <c r="D21" s="356"/>
      <c r="E21" s="356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81"/>
      <c r="AT21" s="195" t="str">
        <f t="shared" si="0"/>
        <v> </v>
      </c>
      <c r="AU21" s="190" t="str">
        <f t="shared" si="1"/>
        <v> </v>
      </c>
    </row>
    <row r="22" spans="1:47" ht="12" customHeight="1">
      <c r="A22" s="38">
        <f>'S. Listesi'!E20</f>
        <v>17</v>
      </c>
      <c r="B22" s="39" t="str">
        <f>IF('S. Listesi'!F20=0," ",'S. Listesi'!F20)</f>
        <v> </v>
      </c>
      <c r="C22" s="356" t="str">
        <f>IF('S. Listesi'!G20=0," ",'S. Listesi'!G20)</f>
        <v> </v>
      </c>
      <c r="D22" s="356"/>
      <c r="E22" s="35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80"/>
      <c r="AT22" s="195" t="str">
        <f t="shared" si="0"/>
        <v> </v>
      </c>
      <c r="AU22" s="190" t="str">
        <f t="shared" si="1"/>
        <v> </v>
      </c>
    </row>
    <row r="23" spans="1:47" ht="12" customHeight="1">
      <c r="A23" s="38">
        <f>'S. Listesi'!E21</f>
        <v>18</v>
      </c>
      <c r="B23" s="39" t="str">
        <f>IF('S. Listesi'!F21=0," ",'S. Listesi'!F21)</f>
        <v> </v>
      </c>
      <c r="C23" s="356" t="str">
        <f>IF('S. Listesi'!G21=0," ",'S. Listesi'!G21)</f>
        <v> </v>
      </c>
      <c r="D23" s="356"/>
      <c r="E23" s="356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81"/>
      <c r="AT23" s="195" t="str">
        <f t="shared" si="0"/>
        <v> </v>
      </c>
      <c r="AU23" s="190" t="str">
        <f t="shared" si="1"/>
        <v> </v>
      </c>
    </row>
    <row r="24" spans="1:47" ht="12" customHeight="1">
      <c r="A24" s="38">
        <f>'S. Listesi'!E22</f>
        <v>19</v>
      </c>
      <c r="B24" s="39" t="str">
        <f>IF('S. Listesi'!F22=0," ",'S. Listesi'!F22)</f>
        <v> </v>
      </c>
      <c r="C24" s="356" t="str">
        <f>IF('S. Listesi'!G22=0," ",'S. Listesi'!G22)</f>
        <v> </v>
      </c>
      <c r="D24" s="356"/>
      <c r="E24" s="35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80"/>
      <c r="AT24" s="195" t="str">
        <f t="shared" si="0"/>
        <v> </v>
      </c>
      <c r="AU24" s="190" t="str">
        <f t="shared" si="1"/>
        <v> </v>
      </c>
    </row>
    <row r="25" spans="1:47" ht="12" customHeight="1">
      <c r="A25" s="38">
        <f>'S. Listesi'!E23</f>
        <v>20</v>
      </c>
      <c r="B25" s="39" t="str">
        <f>IF('S. Listesi'!F23=0," ",'S. Listesi'!F23)</f>
        <v> </v>
      </c>
      <c r="C25" s="356" t="str">
        <f>IF('S. Listesi'!G23=0," ",'S. Listesi'!G23)</f>
        <v> </v>
      </c>
      <c r="D25" s="356"/>
      <c r="E25" s="356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81"/>
      <c r="AT25" s="195" t="str">
        <f t="shared" si="0"/>
        <v> </v>
      </c>
      <c r="AU25" s="190" t="str">
        <f t="shared" si="1"/>
        <v> </v>
      </c>
    </row>
    <row r="26" spans="1:47" ht="12" customHeight="1">
      <c r="A26" s="38">
        <f>'S. Listesi'!E24</f>
        <v>21</v>
      </c>
      <c r="B26" s="39" t="str">
        <f>IF('S. Listesi'!F24=0," ",'S. Listesi'!F24)</f>
        <v> </v>
      </c>
      <c r="C26" s="356" t="str">
        <f>IF('S. Listesi'!G24=0," ",'S. Listesi'!G24)</f>
        <v> </v>
      </c>
      <c r="D26" s="356"/>
      <c r="E26" s="35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80"/>
      <c r="AT26" s="195" t="str">
        <f t="shared" si="0"/>
        <v> </v>
      </c>
      <c r="AU26" s="190" t="str">
        <f t="shared" si="1"/>
        <v> </v>
      </c>
    </row>
    <row r="27" spans="1:47" ht="12" customHeight="1">
      <c r="A27" s="38">
        <f>'S. Listesi'!E25</f>
        <v>22</v>
      </c>
      <c r="B27" s="39" t="str">
        <f>IF('S. Listesi'!F25=0," ",'S. Listesi'!F25)</f>
        <v> </v>
      </c>
      <c r="C27" s="356" t="str">
        <f>IF('S. Listesi'!G25=0," ",'S. Listesi'!G25)</f>
        <v> </v>
      </c>
      <c r="D27" s="356"/>
      <c r="E27" s="356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81"/>
      <c r="AT27" s="195" t="str">
        <f t="shared" si="0"/>
        <v> </v>
      </c>
      <c r="AU27" s="190" t="str">
        <f t="shared" si="1"/>
        <v> </v>
      </c>
    </row>
    <row r="28" spans="1:47" ht="12" customHeight="1">
      <c r="A28" s="38">
        <f>'S. Listesi'!E26</f>
        <v>23</v>
      </c>
      <c r="B28" s="39" t="str">
        <f>IF('S. Listesi'!F26=0," ",'S. Listesi'!F26)</f>
        <v> </v>
      </c>
      <c r="C28" s="356" t="str">
        <f>IF('S. Listesi'!G26=0," ",'S. Listesi'!G26)</f>
        <v> </v>
      </c>
      <c r="D28" s="356"/>
      <c r="E28" s="356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80"/>
      <c r="AT28" s="195" t="str">
        <f t="shared" si="0"/>
        <v> </v>
      </c>
      <c r="AU28" s="190" t="str">
        <f t="shared" si="1"/>
        <v> </v>
      </c>
    </row>
    <row r="29" spans="1:47" ht="12" customHeight="1">
      <c r="A29" s="38">
        <f>'S. Listesi'!E27</f>
        <v>24</v>
      </c>
      <c r="B29" s="39" t="str">
        <f>IF('S. Listesi'!F27=0," ",'S. Listesi'!F27)</f>
        <v> </v>
      </c>
      <c r="C29" s="353" t="str">
        <f>IF('S. Listesi'!G27=0," ",'S. Listesi'!G27)</f>
        <v> </v>
      </c>
      <c r="D29" s="354"/>
      <c r="E29" s="355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81"/>
      <c r="AT29" s="195" t="str">
        <f t="shared" si="0"/>
        <v> </v>
      </c>
      <c r="AU29" s="190" t="str">
        <f t="shared" si="1"/>
        <v> </v>
      </c>
    </row>
    <row r="30" spans="1:47" ht="12" customHeight="1">
      <c r="A30" s="38">
        <f>'S. Listesi'!E28</f>
        <v>25</v>
      </c>
      <c r="B30" s="39" t="str">
        <f>IF('S. Listesi'!F28=0," ",'S. Listesi'!F28)</f>
        <v> </v>
      </c>
      <c r="C30" s="353" t="str">
        <f>IF('S. Listesi'!G28=0," ",'S. Listesi'!G28)</f>
        <v> </v>
      </c>
      <c r="D30" s="354"/>
      <c r="E30" s="355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80"/>
      <c r="AT30" s="195" t="str">
        <f t="shared" si="0"/>
        <v> </v>
      </c>
      <c r="AU30" s="190" t="str">
        <f t="shared" si="1"/>
        <v> </v>
      </c>
    </row>
    <row r="31" spans="1:47" ht="12" customHeight="1">
      <c r="A31" s="38">
        <f>'S. Listesi'!E29</f>
        <v>26</v>
      </c>
      <c r="B31" s="39" t="str">
        <f>IF('S. Listesi'!F29=0," ",'S. Listesi'!F29)</f>
        <v> </v>
      </c>
      <c r="C31" s="353" t="str">
        <f>IF('S. Listesi'!G29=0," ",'S. Listesi'!G29)</f>
        <v> </v>
      </c>
      <c r="D31" s="354"/>
      <c r="E31" s="355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81"/>
      <c r="AT31" s="195" t="str">
        <f t="shared" si="0"/>
        <v> </v>
      </c>
      <c r="AU31" s="190" t="str">
        <f t="shared" si="1"/>
        <v> </v>
      </c>
    </row>
    <row r="32" spans="1:47" ht="12" customHeight="1">
      <c r="A32" s="38">
        <f>'S. Listesi'!E30</f>
        <v>27</v>
      </c>
      <c r="B32" s="39" t="str">
        <f>IF('S. Listesi'!F30=0," ",'S. Listesi'!F30)</f>
        <v> </v>
      </c>
      <c r="C32" s="353" t="str">
        <f>IF('S. Listesi'!G30=0," ",'S. Listesi'!G30)</f>
        <v> </v>
      </c>
      <c r="D32" s="354"/>
      <c r="E32" s="355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80"/>
      <c r="AT32" s="195" t="str">
        <f t="shared" si="0"/>
        <v> </v>
      </c>
      <c r="AU32" s="190" t="str">
        <f t="shared" si="1"/>
        <v> </v>
      </c>
    </row>
    <row r="33" spans="1:47" ht="12" customHeight="1">
      <c r="A33" s="38">
        <f>'S. Listesi'!E31</f>
        <v>28</v>
      </c>
      <c r="B33" s="39" t="str">
        <f>IF('S. Listesi'!F31=0," ",'S. Listesi'!F31)</f>
        <v> </v>
      </c>
      <c r="C33" s="353" t="str">
        <f>IF('S. Listesi'!G31=0," ",'S. Listesi'!G31)</f>
        <v> </v>
      </c>
      <c r="D33" s="354"/>
      <c r="E33" s="355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81"/>
      <c r="AT33" s="195" t="str">
        <f t="shared" si="0"/>
        <v> </v>
      </c>
      <c r="AU33" s="190" t="str">
        <f t="shared" si="1"/>
        <v> </v>
      </c>
    </row>
    <row r="34" spans="1:47" ht="12" customHeight="1">
      <c r="A34" s="38">
        <f>'S. Listesi'!E32</f>
        <v>29</v>
      </c>
      <c r="B34" s="39" t="str">
        <f>IF('S. Listesi'!F32=0," ",'S. Listesi'!F32)</f>
        <v> </v>
      </c>
      <c r="C34" s="353" t="str">
        <f>IF('S. Listesi'!G32=0," ",'S. Listesi'!G32)</f>
        <v> </v>
      </c>
      <c r="D34" s="354"/>
      <c r="E34" s="355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80"/>
      <c r="AT34" s="195" t="str">
        <f t="shared" si="0"/>
        <v> </v>
      </c>
      <c r="AU34" s="190" t="str">
        <f t="shared" si="1"/>
        <v> </v>
      </c>
    </row>
    <row r="35" spans="1:47" ht="12" customHeight="1">
      <c r="A35" s="38">
        <f>'S. Listesi'!E33</f>
        <v>30</v>
      </c>
      <c r="B35" s="39" t="str">
        <f>IF('S. Listesi'!F33=0," ",'S. Listesi'!F33)</f>
        <v> </v>
      </c>
      <c r="C35" s="353" t="str">
        <f>IF('S. Listesi'!G33=0," ",'S. Listesi'!G33)</f>
        <v> </v>
      </c>
      <c r="D35" s="354"/>
      <c r="E35" s="355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81"/>
      <c r="AT35" s="195" t="str">
        <f t="shared" si="0"/>
        <v> </v>
      </c>
      <c r="AU35" s="190" t="str">
        <f t="shared" si="1"/>
        <v> </v>
      </c>
    </row>
    <row r="36" spans="1:47" ht="12" customHeight="1">
      <c r="A36" s="38">
        <f>'S. Listesi'!E34</f>
        <v>31</v>
      </c>
      <c r="B36" s="39" t="str">
        <f>IF('S. Listesi'!F34=0," ",'S. Listesi'!F34)</f>
        <v> </v>
      </c>
      <c r="C36" s="353" t="str">
        <f>IF('S. Listesi'!G34=0," ",'S. Listesi'!G34)</f>
        <v> </v>
      </c>
      <c r="D36" s="354"/>
      <c r="E36" s="355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80"/>
      <c r="AT36" s="195" t="str">
        <f t="shared" si="0"/>
        <v> </v>
      </c>
      <c r="AU36" s="190" t="str">
        <f t="shared" si="1"/>
        <v> </v>
      </c>
    </row>
    <row r="37" spans="1:47" ht="12" customHeight="1">
      <c r="A37" s="38">
        <f>'S. Listesi'!E35</f>
        <v>32</v>
      </c>
      <c r="B37" s="39" t="str">
        <f>IF('S. Listesi'!F35=0," ",'S. Listesi'!F35)</f>
        <v> </v>
      </c>
      <c r="C37" s="353" t="str">
        <f>IF('S. Listesi'!G35=0," ",'S. Listesi'!G35)</f>
        <v> </v>
      </c>
      <c r="D37" s="354"/>
      <c r="E37" s="355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81"/>
      <c r="AT37" s="195" t="str">
        <f t="shared" si="0"/>
        <v> </v>
      </c>
      <c r="AU37" s="190" t="str">
        <f t="shared" si="1"/>
        <v> </v>
      </c>
    </row>
    <row r="38" spans="1:47" ht="12" customHeight="1">
      <c r="A38" s="38">
        <f>'S. Listesi'!E36</f>
        <v>33</v>
      </c>
      <c r="B38" s="39" t="str">
        <f>IF('S. Listesi'!F36=0," ",'S. Listesi'!F36)</f>
        <v> </v>
      </c>
      <c r="C38" s="353" t="str">
        <f>IF('S. Listesi'!G36=0," ",'S. Listesi'!G36)</f>
        <v> </v>
      </c>
      <c r="D38" s="354"/>
      <c r="E38" s="355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80"/>
      <c r="AT38" s="195" t="str">
        <f t="shared" si="0"/>
        <v> </v>
      </c>
      <c r="AU38" s="190" t="str">
        <f t="shared" si="1"/>
        <v> </v>
      </c>
    </row>
    <row r="39" spans="1:47" ht="12" customHeight="1">
      <c r="A39" s="38">
        <f>'S. Listesi'!E37</f>
        <v>34</v>
      </c>
      <c r="B39" s="39" t="str">
        <f>IF('S. Listesi'!F37=0," ",'S. Listesi'!F37)</f>
        <v> </v>
      </c>
      <c r="C39" s="353" t="str">
        <f>IF('S. Listesi'!G37=0," ",'S. Listesi'!G37)</f>
        <v> </v>
      </c>
      <c r="D39" s="354"/>
      <c r="E39" s="35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81"/>
      <c r="AT39" s="195" t="str">
        <f t="shared" si="0"/>
        <v> </v>
      </c>
      <c r="AU39" s="190" t="str">
        <f t="shared" si="1"/>
        <v> </v>
      </c>
    </row>
    <row r="40" spans="1:47" ht="12" customHeight="1">
      <c r="A40" s="38">
        <f>'S. Listesi'!E38</f>
        <v>35</v>
      </c>
      <c r="B40" s="39" t="str">
        <f>IF('S. Listesi'!F38=0," ",'S. Listesi'!F38)</f>
        <v> </v>
      </c>
      <c r="C40" s="353" t="str">
        <f>IF('S. Listesi'!G38=0," ",'S. Listesi'!G38)</f>
        <v> </v>
      </c>
      <c r="D40" s="354"/>
      <c r="E40" s="355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80"/>
      <c r="AT40" s="195" t="str">
        <f t="shared" si="0"/>
        <v> </v>
      </c>
      <c r="AU40" s="190" t="str">
        <f t="shared" si="1"/>
        <v> </v>
      </c>
    </row>
    <row r="41" spans="1:47" ht="12" customHeight="1">
      <c r="A41" s="38">
        <f>'S. Listesi'!E39</f>
        <v>36</v>
      </c>
      <c r="B41" s="39" t="str">
        <f>IF('S. Listesi'!F39=0," ",'S. Listesi'!F39)</f>
        <v> </v>
      </c>
      <c r="C41" s="353" t="str">
        <f>IF('S. Listesi'!G39=0," ",'S. Listesi'!G39)</f>
        <v> </v>
      </c>
      <c r="D41" s="354"/>
      <c r="E41" s="355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81"/>
      <c r="AT41" s="195" t="str">
        <f t="shared" si="0"/>
        <v> </v>
      </c>
      <c r="AU41" s="190" t="str">
        <f t="shared" si="1"/>
        <v> </v>
      </c>
    </row>
    <row r="42" spans="1:47" ht="12" customHeight="1">
      <c r="A42" s="38">
        <f>'S. Listesi'!E40</f>
        <v>37</v>
      </c>
      <c r="B42" s="39" t="str">
        <f>IF('S. Listesi'!F40=0," ",'S. Listesi'!F40)</f>
        <v> </v>
      </c>
      <c r="C42" s="353" t="str">
        <f>IF('S. Listesi'!G40=0," ",'S. Listesi'!G40)</f>
        <v> </v>
      </c>
      <c r="D42" s="354"/>
      <c r="E42" s="355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80"/>
      <c r="AT42" s="195" t="str">
        <f t="shared" si="0"/>
        <v> </v>
      </c>
      <c r="AU42" s="190" t="str">
        <f t="shared" si="1"/>
        <v> </v>
      </c>
    </row>
    <row r="43" spans="1:47" ht="12" customHeight="1">
      <c r="A43" s="38">
        <f>'S. Listesi'!E41</f>
        <v>38</v>
      </c>
      <c r="B43" s="39" t="str">
        <f>IF('S. Listesi'!F41=0," ",'S. Listesi'!F41)</f>
        <v> </v>
      </c>
      <c r="C43" s="353" t="str">
        <f>IF('S. Listesi'!G41=0," ",'S. Listesi'!G41)</f>
        <v> </v>
      </c>
      <c r="D43" s="354"/>
      <c r="E43" s="355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81"/>
      <c r="AT43" s="195" t="str">
        <f t="shared" si="0"/>
        <v> </v>
      </c>
      <c r="AU43" s="190" t="str">
        <f t="shared" si="1"/>
        <v> </v>
      </c>
    </row>
    <row r="44" spans="1:47" ht="12" customHeight="1">
      <c r="A44" s="38">
        <f>'S. Listesi'!E42</f>
        <v>39</v>
      </c>
      <c r="B44" s="39" t="str">
        <f>IF('S. Listesi'!F42=0," ",'S. Listesi'!F42)</f>
        <v> </v>
      </c>
      <c r="C44" s="353" t="str">
        <f>IF('S. Listesi'!G42=0," ",'S. Listesi'!G42)</f>
        <v> </v>
      </c>
      <c r="D44" s="354"/>
      <c r="E44" s="35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80"/>
      <c r="AT44" s="195" t="str">
        <f t="shared" si="0"/>
        <v> </v>
      </c>
      <c r="AU44" s="190" t="str">
        <f t="shared" si="1"/>
        <v> </v>
      </c>
    </row>
    <row r="45" spans="1:47" ht="12.75">
      <c r="A45" s="38">
        <f>'S. Listesi'!E43</f>
        <v>40</v>
      </c>
      <c r="B45" s="39" t="str">
        <f>IF('S. Listesi'!F43=0," ",'S. Listesi'!F43)</f>
        <v> </v>
      </c>
      <c r="C45" s="353" t="str">
        <f>IF('S. Listesi'!G43=0," ",'S. Listesi'!G43)</f>
        <v> </v>
      </c>
      <c r="D45" s="354"/>
      <c r="E45" s="355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81"/>
      <c r="AT45" s="195" t="str">
        <f t="shared" si="0"/>
        <v> </v>
      </c>
      <c r="AU45" s="190" t="str">
        <f t="shared" si="1"/>
        <v> </v>
      </c>
    </row>
    <row r="46" spans="1:47" ht="19.5" customHeight="1">
      <c r="A46" s="379" t="s">
        <v>29</v>
      </c>
      <c r="B46" s="379"/>
      <c r="C46" s="379"/>
      <c r="D46" s="379"/>
      <c r="E46" s="379"/>
      <c r="F46" s="5" t="str">
        <f aca="true" t="shared" si="2" ref="F46:AS46">IF(COUNTBLANK(F6:F45)=ROWS(F6:F45)," ",SUM(F6:F45))</f>
        <v> </v>
      </c>
      <c r="G46" s="5" t="str">
        <f t="shared" si="2"/>
        <v> </v>
      </c>
      <c r="H46" s="5" t="str">
        <f t="shared" si="2"/>
        <v> </v>
      </c>
      <c r="I46" s="5" t="str">
        <f t="shared" si="2"/>
        <v> </v>
      </c>
      <c r="J46" s="5" t="str">
        <f t="shared" si="2"/>
        <v> </v>
      </c>
      <c r="K46" s="5" t="str">
        <f t="shared" si="2"/>
        <v> </v>
      </c>
      <c r="L46" s="5" t="str">
        <f t="shared" si="2"/>
        <v> </v>
      </c>
      <c r="M46" s="5" t="str">
        <f t="shared" si="2"/>
        <v> </v>
      </c>
      <c r="N46" s="5" t="str">
        <f t="shared" si="2"/>
        <v> </v>
      </c>
      <c r="O46" s="5" t="str">
        <f t="shared" si="2"/>
        <v> </v>
      </c>
      <c r="P46" s="5" t="str">
        <f t="shared" si="2"/>
        <v> </v>
      </c>
      <c r="Q46" s="5" t="str">
        <f t="shared" si="2"/>
        <v> </v>
      </c>
      <c r="R46" s="5" t="str">
        <f t="shared" si="2"/>
        <v> </v>
      </c>
      <c r="S46" s="5" t="str">
        <f t="shared" si="2"/>
        <v> </v>
      </c>
      <c r="T46" s="5" t="str">
        <f t="shared" si="2"/>
        <v> </v>
      </c>
      <c r="U46" s="5" t="str">
        <f t="shared" si="2"/>
        <v> </v>
      </c>
      <c r="V46" s="5" t="str">
        <f t="shared" si="2"/>
        <v> </v>
      </c>
      <c r="W46" s="5" t="str">
        <f t="shared" si="2"/>
        <v> </v>
      </c>
      <c r="X46" s="5" t="str">
        <f t="shared" si="2"/>
        <v> </v>
      </c>
      <c r="Y46" s="5" t="str">
        <f t="shared" si="2"/>
        <v> </v>
      </c>
      <c r="Z46" s="5" t="str">
        <f t="shared" si="2"/>
        <v> </v>
      </c>
      <c r="AA46" s="5" t="str">
        <f t="shared" si="2"/>
        <v> </v>
      </c>
      <c r="AB46" s="5" t="str">
        <f t="shared" si="2"/>
        <v> </v>
      </c>
      <c r="AC46" s="5" t="str">
        <f t="shared" si="2"/>
        <v> </v>
      </c>
      <c r="AD46" s="5" t="str">
        <f t="shared" si="2"/>
        <v> </v>
      </c>
      <c r="AE46" s="5" t="str">
        <f t="shared" si="2"/>
        <v> </v>
      </c>
      <c r="AF46" s="5" t="str">
        <f t="shared" si="2"/>
        <v> </v>
      </c>
      <c r="AG46" s="5" t="str">
        <f t="shared" si="2"/>
        <v> </v>
      </c>
      <c r="AH46" s="5" t="str">
        <f t="shared" si="2"/>
        <v> </v>
      </c>
      <c r="AI46" s="5" t="str">
        <f t="shared" si="2"/>
        <v> </v>
      </c>
      <c r="AJ46" s="5" t="str">
        <f t="shared" si="2"/>
        <v> </v>
      </c>
      <c r="AK46" s="5" t="str">
        <f t="shared" si="2"/>
        <v> </v>
      </c>
      <c r="AL46" s="5" t="str">
        <f t="shared" si="2"/>
        <v> </v>
      </c>
      <c r="AM46" s="5" t="str">
        <f t="shared" si="2"/>
        <v> </v>
      </c>
      <c r="AN46" s="5" t="str">
        <f t="shared" si="2"/>
        <v> </v>
      </c>
      <c r="AO46" s="5" t="str">
        <f t="shared" si="2"/>
        <v> </v>
      </c>
      <c r="AP46" s="5" t="str">
        <f t="shared" si="2"/>
        <v> </v>
      </c>
      <c r="AQ46" s="5" t="str">
        <f t="shared" si="2"/>
        <v> </v>
      </c>
      <c r="AR46" s="5" t="str">
        <f t="shared" si="2"/>
        <v> </v>
      </c>
      <c r="AS46" s="182" t="str">
        <f t="shared" si="2"/>
        <v> </v>
      </c>
      <c r="AT46" s="196"/>
      <c r="AU46" s="191"/>
    </row>
    <row r="47" spans="1:47" ht="25.5" customHeight="1">
      <c r="A47" s="358" t="s">
        <v>46</v>
      </c>
      <c r="B47" s="358"/>
      <c r="C47" s="358"/>
      <c r="D47" s="358"/>
      <c r="E47" s="358"/>
      <c r="F47" s="52" t="str">
        <f aca="true" t="shared" si="3" ref="F47:AS47">IF(COUNTBLANK(F6:F45)=ROWS(F6:F45)," ",AVERAGE(F6:F45))</f>
        <v> </v>
      </c>
      <c r="G47" s="52" t="str">
        <f t="shared" si="3"/>
        <v> </v>
      </c>
      <c r="H47" s="52" t="str">
        <f t="shared" si="3"/>
        <v> </v>
      </c>
      <c r="I47" s="52" t="str">
        <f t="shared" si="3"/>
        <v> </v>
      </c>
      <c r="J47" s="52" t="str">
        <f t="shared" si="3"/>
        <v> </v>
      </c>
      <c r="K47" s="52" t="str">
        <f t="shared" si="3"/>
        <v> </v>
      </c>
      <c r="L47" s="52" t="str">
        <f t="shared" si="3"/>
        <v> </v>
      </c>
      <c r="M47" s="52" t="str">
        <f t="shared" si="3"/>
        <v> </v>
      </c>
      <c r="N47" s="52" t="str">
        <f t="shared" si="3"/>
        <v> </v>
      </c>
      <c r="O47" s="52" t="str">
        <f t="shared" si="3"/>
        <v> </v>
      </c>
      <c r="P47" s="52" t="str">
        <f t="shared" si="3"/>
        <v> </v>
      </c>
      <c r="Q47" s="52" t="str">
        <f t="shared" si="3"/>
        <v> </v>
      </c>
      <c r="R47" s="52" t="str">
        <f t="shared" si="3"/>
        <v> </v>
      </c>
      <c r="S47" s="52" t="str">
        <f t="shared" si="3"/>
        <v> </v>
      </c>
      <c r="T47" s="52" t="str">
        <f t="shared" si="3"/>
        <v> </v>
      </c>
      <c r="U47" s="52" t="str">
        <f t="shared" si="3"/>
        <v> </v>
      </c>
      <c r="V47" s="52" t="str">
        <f t="shared" si="3"/>
        <v> </v>
      </c>
      <c r="W47" s="52" t="str">
        <f t="shared" si="3"/>
        <v> </v>
      </c>
      <c r="X47" s="52" t="str">
        <f t="shared" si="3"/>
        <v> </v>
      </c>
      <c r="Y47" s="52" t="str">
        <f t="shared" si="3"/>
        <v> </v>
      </c>
      <c r="Z47" s="52" t="str">
        <f t="shared" si="3"/>
        <v> </v>
      </c>
      <c r="AA47" s="52" t="str">
        <f t="shared" si="3"/>
        <v> </v>
      </c>
      <c r="AB47" s="52" t="str">
        <f t="shared" si="3"/>
        <v> </v>
      </c>
      <c r="AC47" s="52" t="str">
        <f t="shared" si="3"/>
        <v> </v>
      </c>
      <c r="AD47" s="52" t="str">
        <f t="shared" si="3"/>
        <v> </v>
      </c>
      <c r="AE47" s="52" t="str">
        <f t="shared" si="3"/>
        <v> </v>
      </c>
      <c r="AF47" s="52" t="str">
        <f t="shared" si="3"/>
        <v> </v>
      </c>
      <c r="AG47" s="52" t="str">
        <f t="shared" si="3"/>
        <v> </v>
      </c>
      <c r="AH47" s="52" t="str">
        <f t="shared" si="3"/>
        <v> </v>
      </c>
      <c r="AI47" s="52" t="str">
        <f t="shared" si="3"/>
        <v> </v>
      </c>
      <c r="AJ47" s="52" t="str">
        <f t="shared" si="3"/>
        <v> </v>
      </c>
      <c r="AK47" s="52" t="str">
        <f t="shared" si="3"/>
        <v> </v>
      </c>
      <c r="AL47" s="52" t="str">
        <f t="shared" si="3"/>
        <v> </v>
      </c>
      <c r="AM47" s="52" t="str">
        <f t="shared" si="3"/>
        <v> </v>
      </c>
      <c r="AN47" s="52" t="str">
        <f t="shared" si="3"/>
        <v> </v>
      </c>
      <c r="AO47" s="52" t="str">
        <f t="shared" si="3"/>
        <v> </v>
      </c>
      <c r="AP47" s="52" t="str">
        <f t="shared" si="3"/>
        <v> </v>
      </c>
      <c r="AQ47" s="52" t="str">
        <f t="shared" si="3"/>
        <v> </v>
      </c>
      <c r="AR47" s="52" t="str">
        <f t="shared" si="3"/>
        <v> </v>
      </c>
      <c r="AS47" s="183" t="str">
        <f t="shared" si="3"/>
        <v> </v>
      </c>
      <c r="AT47" s="197" t="str">
        <f>IF(COUNTIF(AT6:AT45," ")=ROWS(AT6:AT45)," ",AVERAGE(AT6:AT45))</f>
        <v> </v>
      </c>
      <c r="AU47" s="192" t="str">
        <f>IF(COUNTIF(AU6:AU45," ")=ROWS(AU6:AU45)," ",AVERAGE(AU6:AU45))</f>
        <v> </v>
      </c>
    </row>
    <row r="48" spans="1:47" ht="21" customHeight="1">
      <c r="A48" s="358" t="s">
        <v>31</v>
      </c>
      <c r="B48" s="358"/>
      <c r="C48" s="358"/>
      <c r="D48" s="358"/>
      <c r="E48" s="358"/>
      <c r="F48" s="53" t="str">
        <f aca="true" t="shared" si="4" ref="F48:AS48">IF(COUNTBLANK(F6:F45)=ROWS(F6:F45)," ",IF(COUNTIF(F6:F45,F4)=0,"YOK",COUNTIF(F6:F45,F4)))</f>
        <v> </v>
      </c>
      <c r="G48" s="53" t="str">
        <f t="shared" si="4"/>
        <v> </v>
      </c>
      <c r="H48" s="53" t="str">
        <f t="shared" si="4"/>
        <v> </v>
      </c>
      <c r="I48" s="53" t="str">
        <f t="shared" si="4"/>
        <v> </v>
      </c>
      <c r="J48" s="53" t="str">
        <f t="shared" si="4"/>
        <v> </v>
      </c>
      <c r="K48" s="53" t="str">
        <f t="shared" si="4"/>
        <v> </v>
      </c>
      <c r="L48" s="53" t="str">
        <f t="shared" si="4"/>
        <v> </v>
      </c>
      <c r="M48" s="53" t="str">
        <f t="shared" si="4"/>
        <v> </v>
      </c>
      <c r="N48" s="53" t="str">
        <f t="shared" si="4"/>
        <v> </v>
      </c>
      <c r="O48" s="53" t="str">
        <f t="shared" si="4"/>
        <v> </v>
      </c>
      <c r="P48" s="53" t="str">
        <f t="shared" si="4"/>
        <v> </v>
      </c>
      <c r="Q48" s="53" t="str">
        <f t="shared" si="4"/>
        <v> </v>
      </c>
      <c r="R48" s="53" t="str">
        <f t="shared" si="4"/>
        <v> </v>
      </c>
      <c r="S48" s="53" t="str">
        <f t="shared" si="4"/>
        <v> </v>
      </c>
      <c r="T48" s="53" t="str">
        <f t="shared" si="4"/>
        <v> </v>
      </c>
      <c r="U48" s="53" t="str">
        <f t="shared" si="4"/>
        <v> </v>
      </c>
      <c r="V48" s="53" t="str">
        <f t="shared" si="4"/>
        <v> </v>
      </c>
      <c r="W48" s="53" t="str">
        <f t="shared" si="4"/>
        <v> </v>
      </c>
      <c r="X48" s="53" t="str">
        <f t="shared" si="4"/>
        <v> </v>
      </c>
      <c r="Y48" s="53" t="str">
        <f t="shared" si="4"/>
        <v> </v>
      </c>
      <c r="Z48" s="53" t="str">
        <f t="shared" si="4"/>
        <v> </v>
      </c>
      <c r="AA48" s="53" t="str">
        <f t="shared" si="4"/>
        <v> </v>
      </c>
      <c r="AB48" s="53" t="str">
        <f t="shared" si="4"/>
        <v> </v>
      </c>
      <c r="AC48" s="53" t="str">
        <f t="shared" si="4"/>
        <v> </v>
      </c>
      <c r="AD48" s="53" t="str">
        <f t="shared" si="4"/>
        <v> </v>
      </c>
      <c r="AE48" s="53" t="str">
        <f t="shared" si="4"/>
        <v> </v>
      </c>
      <c r="AF48" s="53" t="str">
        <f t="shared" si="4"/>
        <v> </v>
      </c>
      <c r="AG48" s="53" t="str">
        <f t="shared" si="4"/>
        <v> </v>
      </c>
      <c r="AH48" s="53" t="str">
        <f t="shared" si="4"/>
        <v> </v>
      </c>
      <c r="AI48" s="53" t="str">
        <f t="shared" si="4"/>
        <v> </v>
      </c>
      <c r="AJ48" s="53" t="str">
        <f t="shared" si="4"/>
        <v> </v>
      </c>
      <c r="AK48" s="53" t="str">
        <f t="shared" si="4"/>
        <v> </v>
      </c>
      <c r="AL48" s="53" t="str">
        <f t="shared" si="4"/>
        <v> </v>
      </c>
      <c r="AM48" s="53" t="str">
        <f t="shared" si="4"/>
        <v> </v>
      </c>
      <c r="AN48" s="53" t="str">
        <f t="shared" si="4"/>
        <v> </v>
      </c>
      <c r="AO48" s="53" t="str">
        <f t="shared" si="4"/>
        <v> </v>
      </c>
      <c r="AP48" s="53" t="str">
        <f t="shared" si="4"/>
        <v> </v>
      </c>
      <c r="AQ48" s="53" t="str">
        <f t="shared" si="4"/>
        <v> </v>
      </c>
      <c r="AR48" s="53" t="str">
        <f t="shared" si="4"/>
        <v> </v>
      </c>
      <c r="AS48" s="184" t="str">
        <f t="shared" si="4"/>
        <v> </v>
      </c>
      <c r="AT48" s="197"/>
      <c r="AU48" s="193"/>
    </row>
    <row r="49" spans="1:47" ht="29.25" customHeight="1">
      <c r="A49" s="358" t="s">
        <v>33</v>
      </c>
      <c r="B49" s="358"/>
      <c r="C49" s="358"/>
      <c r="D49" s="358"/>
      <c r="E49" s="358"/>
      <c r="F49" s="54" t="str">
        <f aca="true" t="shared" si="5" ref="F49:AS49">IF(COUNTBLANK(F6:F45)=ROWS(F6:F45)," ",IF(F48="YOK",0,100*F48/COUNTA(F6:F45)))</f>
        <v> </v>
      </c>
      <c r="G49" s="54" t="str">
        <f t="shared" si="5"/>
        <v> </v>
      </c>
      <c r="H49" s="54" t="str">
        <f t="shared" si="5"/>
        <v> </v>
      </c>
      <c r="I49" s="54" t="str">
        <f t="shared" si="5"/>
        <v> </v>
      </c>
      <c r="J49" s="54" t="str">
        <f t="shared" si="5"/>
        <v> </v>
      </c>
      <c r="K49" s="54" t="str">
        <f t="shared" si="5"/>
        <v> </v>
      </c>
      <c r="L49" s="54" t="str">
        <f t="shared" si="5"/>
        <v> </v>
      </c>
      <c r="M49" s="54" t="str">
        <f t="shared" si="5"/>
        <v> </v>
      </c>
      <c r="N49" s="54" t="str">
        <f t="shared" si="5"/>
        <v> </v>
      </c>
      <c r="O49" s="54" t="str">
        <f t="shared" si="5"/>
        <v> </v>
      </c>
      <c r="P49" s="54" t="str">
        <f t="shared" si="5"/>
        <v> </v>
      </c>
      <c r="Q49" s="54" t="str">
        <f t="shared" si="5"/>
        <v> </v>
      </c>
      <c r="R49" s="54" t="str">
        <f t="shared" si="5"/>
        <v> </v>
      </c>
      <c r="S49" s="54" t="str">
        <f t="shared" si="5"/>
        <v> </v>
      </c>
      <c r="T49" s="54" t="str">
        <f t="shared" si="5"/>
        <v> </v>
      </c>
      <c r="U49" s="54" t="str">
        <f t="shared" si="5"/>
        <v> </v>
      </c>
      <c r="V49" s="54" t="str">
        <f t="shared" si="5"/>
        <v> </v>
      </c>
      <c r="W49" s="54" t="str">
        <f t="shared" si="5"/>
        <v> </v>
      </c>
      <c r="X49" s="54" t="str">
        <f t="shared" si="5"/>
        <v> </v>
      </c>
      <c r="Y49" s="54" t="str">
        <f t="shared" si="5"/>
        <v> </v>
      </c>
      <c r="Z49" s="54" t="str">
        <f t="shared" si="5"/>
        <v> </v>
      </c>
      <c r="AA49" s="54" t="str">
        <f t="shared" si="5"/>
        <v> </v>
      </c>
      <c r="AB49" s="54" t="str">
        <f t="shared" si="5"/>
        <v> </v>
      </c>
      <c r="AC49" s="54" t="str">
        <f t="shared" si="5"/>
        <v> </v>
      </c>
      <c r="AD49" s="54" t="str">
        <f t="shared" si="5"/>
        <v> </v>
      </c>
      <c r="AE49" s="54" t="str">
        <f t="shared" si="5"/>
        <v> </v>
      </c>
      <c r="AF49" s="54" t="str">
        <f t="shared" si="5"/>
        <v> </v>
      </c>
      <c r="AG49" s="54" t="str">
        <f t="shared" si="5"/>
        <v> </v>
      </c>
      <c r="AH49" s="54" t="str">
        <f t="shared" si="5"/>
        <v> </v>
      </c>
      <c r="AI49" s="54" t="str">
        <f t="shared" si="5"/>
        <v> </v>
      </c>
      <c r="AJ49" s="54" t="str">
        <f t="shared" si="5"/>
        <v> </v>
      </c>
      <c r="AK49" s="54" t="str">
        <f t="shared" si="5"/>
        <v> </v>
      </c>
      <c r="AL49" s="54" t="str">
        <f t="shared" si="5"/>
        <v> </v>
      </c>
      <c r="AM49" s="54" t="str">
        <f t="shared" si="5"/>
        <v> </v>
      </c>
      <c r="AN49" s="54" t="str">
        <f t="shared" si="5"/>
        <v> </v>
      </c>
      <c r="AO49" s="54" t="str">
        <f t="shared" si="5"/>
        <v> </v>
      </c>
      <c r="AP49" s="54" t="str">
        <f t="shared" si="5"/>
        <v> </v>
      </c>
      <c r="AQ49" s="54" t="str">
        <f t="shared" si="5"/>
        <v> </v>
      </c>
      <c r="AR49" s="54" t="str">
        <f t="shared" si="5"/>
        <v> </v>
      </c>
      <c r="AS49" s="185" t="str">
        <f t="shared" si="5"/>
        <v> </v>
      </c>
      <c r="AT49" s="419"/>
      <c r="AU49" s="420"/>
    </row>
    <row r="50" spans="1:47" ht="10.5" customHeight="1">
      <c r="A50" s="358"/>
      <c r="B50" s="358"/>
      <c r="C50" s="358"/>
      <c r="D50" s="358"/>
      <c r="E50" s="358"/>
      <c r="F50" s="55" t="str">
        <f>IF(F49&lt;&gt;" ","%"," ")</f>
        <v> </v>
      </c>
      <c r="G50" s="55" t="str">
        <f aca="true" t="shared" si="6" ref="G50:AS50">IF(G49&lt;&gt;" ","%"," ")</f>
        <v> </v>
      </c>
      <c r="H50" s="55" t="str">
        <f t="shared" si="6"/>
        <v> </v>
      </c>
      <c r="I50" s="55" t="str">
        <f t="shared" si="6"/>
        <v> </v>
      </c>
      <c r="J50" s="55" t="str">
        <f t="shared" si="6"/>
        <v> </v>
      </c>
      <c r="K50" s="55" t="str">
        <f t="shared" si="6"/>
        <v> </v>
      </c>
      <c r="L50" s="55" t="str">
        <f t="shared" si="6"/>
        <v> </v>
      </c>
      <c r="M50" s="55" t="str">
        <f t="shared" si="6"/>
        <v> </v>
      </c>
      <c r="N50" s="55" t="str">
        <f t="shared" si="6"/>
        <v> </v>
      </c>
      <c r="O50" s="55" t="str">
        <f t="shared" si="6"/>
        <v> </v>
      </c>
      <c r="P50" s="55" t="str">
        <f t="shared" si="6"/>
        <v> </v>
      </c>
      <c r="Q50" s="55" t="str">
        <f t="shared" si="6"/>
        <v> </v>
      </c>
      <c r="R50" s="55" t="str">
        <f t="shared" si="6"/>
        <v> </v>
      </c>
      <c r="S50" s="55" t="str">
        <f t="shared" si="6"/>
        <v> </v>
      </c>
      <c r="T50" s="55" t="str">
        <f t="shared" si="6"/>
        <v> </v>
      </c>
      <c r="U50" s="55" t="str">
        <f t="shared" si="6"/>
        <v> </v>
      </c>
      <c r="V50" s="55" t="str">
        <f t="shared" si="6"/>
        <v> </v>
      </c>
      <c r="W50" s="55" t="str">
        <f t="shared" si="6"/>
        <v> </v>
      </c>
      <c r="X50" s="55" t="str">
        <f t="shared" si="6"/>
        <v> </v>
      </c>
      <c r="Y50" s="55" t="str">
        <f t="shared" si="6"/>
        <v> </v>
      </c>
      <c r="Z50" s="55" t="str">
        <f t="shared" si="6"/>
        <v> </v>
      </c>
      <c r="AA50" s="55" t="str">
        <f t="shared" si="6"/>
        <v> </v>
      </c>
      <c r="AB50" s="55" t="str">
        <f t="shared" si="6"/>
        <v> </v>
      </c>
      <c r="AC50" s="55" t="str">
        <f t="shared" si="6"/>
        <v> </v>
      </c>
      <c r="AD50" s="55" t="str">
        <f t="shared" si="6"/>
        <v> </v>
      </c>
      <c r="AE50" s="55" t="str">
        <f t="shared" si="6"/>
        <v> </v>
      </c>
      <c r="AF50" s="55" t="str">
        <f t="shared" si="6"/>
        <v> </v>
      </c>
      <c r="AG50" s="55" t="str">
        <f t="shared" si="6"/>
        <v> </v>
      </c>
      <c r="AH50" s="55" t="str">
        <f t="shared" si="6"/>
        <v> </v>
      </c>
      <c r="AI50" s="55" t="str">
        <f t="shared" si="6"/>
        <v> </v>
      </c>
      <c r="AJ50" s="55" t="str">
        <f t="shared" si="6"/>
        <v> </v>
      </c>
      <c r="AK50" s="55" t="str">
        <f t="shared" si="6"/>
        <v> </v>
      </c>
      <c r="AL50" s="55" t="str">
        <f t="shared" si="6"/>
        <v> </v>
      </c>
      <c r="AM50" s="55" t="str">
        <f t="shared" si="6"/>
        <v> </v>
      </c>
      <c r="AN50" s="55" t="str">
        <f t="shared" si="6"/>
        <v> </v>
      </c>
      <c r="AO50" s="55" t="str">
        <f t="shared" si="6"/>
        <v> </v>
      </c>
      <c r="AP50" s="55" t="str">
        <f t="shared" si="6"/>
        <v> </v>
      </c>
      <c r="AQ50" s="55" t="str">
        <f t="shared" si="6"/>
        <v> </v>
      </c>
      <c r="AR50" s="55" t="str">
        <f t="shared" si="6"/>
        <v> </v>
      </c>
      <c r="AS50" s="186" t="str">
        <f t="shared" si="6"/>
        <v> </v>
      </c>
      <c r="AT50" s="419"/>
      <c r="AU50" s="420"/>
    </row>
    <row r="51" spans="1:47" ht="21.75" customHeight="1">
      <c r="A51" s="358" t="s">
        <v>32</v>
      </c>
      <c r="B51" s="358"/>
      <c r="C51" s="358"/>
      <c r="D51" s="358"/>
      <c r="E51" s="358"/>
      <c r="F51" s="53" t="str">
        <f aca="true" t="shared" si="7" ref="F51:AS51">IF(COUNTBLANK(F6:F45)=ROWS(F6:F45)," ",IF(COUNTIF(F6:F45,0)=0,"YOK",COUNTIF(F6:F45,0)))</f>
        <v> </v>
      </c>
      <c r="G51" s="53" t="str">
        <f t="shared" si="7"/>
        <v> </v>
      </c>
      <c r="H51" s="53" t="str">
        <f t="shared" si="7"/>
        <v> </v>
      </c>
      <c r="I51" s="53" t="str">
        <f t="shared" si="7"/>
        <v> </v>
      </c>
      <c r="J51" s="53" t="str">
        <f t="shared" si="7"/>
        <v> </v>
      </c>
      <c r="K51" s="53" t="str">
        <f t="shared" si="7"/>
        <v> </v>
      </c>
      <c r="L51" s="53" t="str">
        <f t="shared" si="7"/>
        <v> </v>
      </c>
      <c r="M51" s="53" t="str">
        <f t="shared" si="7"/>
        <v> </v>
      </c>
      <c r="N51" s="53" t="str">
        <f t="shared" si="7"/>
        <v> </v>
      </c>
      <c r="O51" s="53" t="str">
        <f t="shared" si="7"/>
        <v> </v>
      </c>
      <c r="P51" s="53" t="str">
        <f t="shared" si="7"/>
        <v> </v>
      </c>
      <c r="Q51" s="53" t="str">
        <f t="shared" si="7"/>
        <v> </v>
      </c>
      <c r="R51" s="53" t="str">
        <f t="shared" si="7"/>
        <v> </v>
      </c>
      <c r="S51" s="53" t="str">
        <f t="shared" si="7"/>
        <v> </v>
      </c>
      <c r="T51" s="53" t="str">
        <f t="shared" si="7"/>
        <v> </v>
      </c>
      <c r="U51" s="53" t="str">
        <f t="shared" si="7"/>
        <v> </v>
      </c>
      <c r="V51" s="53" t="str">
        <f t="shared" si="7"/>
        <v> </v>
      </c>
      <c r="W51" s="53" t="str">
        <f t="shared" si="7"/>
        <v> </v>
      </c>
      <c r="X51" s="53" t="str">
        <f t="shared" si="7"/>
        <v> </v>
      </c>
      <c r="Y51" s="53" t="str">
        <f t="shared" si="7"/>
        <v> </v>
      </c>
      <c r="Z51" s="53" t="str">
        <f t="shared" si="7"/>
        <v> </v>
      </c>
      <c r="AA51" s="53" t="str">
        <f t="shared" si="7"/>
        <v> </v>
      </c>
      <c r="AB51" s="53" t="str">
        <f t="shared" si="7"/>
        <v> </v>
      </c>
      <c r="AC51" s="53" t="str">
        <f t="shared" si="7"/>
        <v> </v>
      </c>
      <c r="AD51" s="53" t="str">
        <f t="shared" si="7"/>
        <v> </v>
      </c>
      <c r="AE51" s="53" t="str">
        <f t="shared" si="7"/>
        <v> </v>
      </c>
      <c r="AF51" s="53" t="str">
        <f t="shared" si="7"/>
        <v> </v>
      </c>
      <c r="AG51" s="53" t="str">
        <f t="shared" si="7"/>
        <v> </v>
      </c>
      <c r="AH51" s="53" t="str">
        <f t="shared" si="7"/>
        <v> </v>
      </c>
      <c r="AI51" s="53" t="str">
        <f t="shared" si="7"/>
        <v> </v>
      </c>
      <c r="AJ51" s="53" t="str">
        <f t="shared" si="7"/>
        <v> </v>
      </c>
      <c r="AK51" s="53" t="str">
        <f t="shared" si="7"/>
        <v> </v>
      </c>
      <c r="AL51" s="53" t="str">
        <f t="shared" si="7"/>
        <v> </v>
      </c>
      <c r="AM51" s="53" t="str">
        <f t="shared" si="7"/>
        <v> </v>
      </c>
      <c r="AN51" s="53" t="str">
        <f t="shared" si="7"/>
        <v> </v>
      </c>
      <c r="AO51" s="53" t="str">
        <f t="shared" si="7"/>
        <v> </v>
      </c>
      <c r="AP51" s="53" t="str">
        <f t="shared" si="7"/>
        <v> </v>
      </c>
      <c r="AQ51" s="53" t="str">
        <f t="shared" si="7"/>
        <v> </v>
      </c>
      <c r="AR51" s="53" t="str">
        <f t="shared" si="7"/>
        <v> </v>
      </c>
      <c r="AS51" s="184" t="str">
        <f t="shared" si="7"/>
        <v> </v>
      </c>
      <c r="AT51" s="197"/>
      <c r="AU51" s="193"/>
    </row>
    <row r="52" spans="1:47" ht="30.75" customHeight="1">
      <c r="A52" s="358" t="s">
        <v>34</v>
      </c>
      <c r="B52" s="358"/>
      <c r="C52" s="358"/>
      <c r="D52" s="358"/>
      <c r="E52" s="358"/>
      <c r="F52" s="54" t="str">
        <f aca="true" t="shared" si="8" ref="F52:AS52">IF(COUNTBLANK(F6:F45)=ROWS(F6:F45)," ",IF(F51="YOK",0,100*F51/COUNTA(F6:F45)))</f>
        <v> </v>
      </c>
      <c r="G52" s="54" t="str">
        <f t="shared" si="8"/>
        <v> </v>
      </c>
      <c r="H52" s="54" t="str">
        <f t="shared" si="8"/>
        <v> </v>
      </c>
      <c r="I52" s="54" t="str">
        <f t="shared" si="8"/>
        <v> </v>
      </c>
      <c r="J52" s="54" t="str">
        <f t="shared" si="8"/>
        <v> </v>
      </c>
      <c r="K52" s="54" t="str">
        <f t="shared" si="8"/>
        <v> </v>
      </c>
      <c r="L52" s="54" t="str">
        <f t="shared" si="8"/>
        <v> </v>
      </c>
      <c r="M52" s="54" t="str">
        <f t="shared" si="8"/>
        <v> </v>
      </c>
      <c r="N52" s="54" t="str">
        <f t="shared" si="8"/>
        <v> </v>
      </c>
      <c r="O52" s="54" t="str">
        <f t="shared" si="8"/>
        <v> </v>
      </c>
      <c r="P52" s="54" t="str">
        <f t="shared" si="8"/>
        <v> </v>
      </c>
      <c r="Q52" s="54" t="str">
        <f t="shared" si="8"/>
        <v> </v>
      </c>
      <c r="R52" s="54" t="str">
        <f t="shared" si="8"/>
        <v> </v>
      </c>
      <c r="S52" s="54" t="str">
        <f t="shared" si="8"/>
        <v> </v>
      </c>
      <c r="T52" s="54" t="str">
        <f t="shared" si="8"/>
        <v> </v>
      </c>
      <c r="U52" s="54" t="str">
        <f t="shared" si="8"/>
        <v> </v>
      </c>
      <c r="V52" s="54" t="str">
        <f t="shared" si="8"/>
        <v> </v>
      </c>
      <c r="W52" s="54" t="str">
        <f t="shared" si="8"/>
        <v> </v>
      </c>
      <c r="X52" s="54" t="str">
        <f t="shared" si="8"/>
        <v> </v>
      </c>
      <c r="Y52" s="54" t="str">
        <f t="shared" si="8"/>
        <v> </v>
      </c>
      <c r="Z52" s="54" t="str">
        <f t="shared" si="8"/>
        <v> </v>
      </c>
      <c r="AA52" s="54" t="str">
        <f t="shared" si="8"/>
        <v> </v>
      </c>
      <c r="AB52" s="54" t="str">
        <f t="shared" si="8"/>
        <v> </v>
      </c>
      <c r="AC52" s="54" t="str">
        <f t="shared" si="8"/>
        <v> </v>
      </c>
      <c r="AD52" s="54" t="str">
        <f t="shared" si="8"/>
        <v> </v>
      </c>
      <c r="AE52" s="54" t="str">
        <f t="shared" si="8"/>
        <v> </v>
      </c>
      <c r="AF52" s="54" t="str">
        <f t="shared" si="8"/>
        <v> </v>
      </c>
      <c r="AG52" s="54" t="str">
        <f t="shared" si="8"/>
        <v> </v>
      </c>
      <c r="AH52" s="54" t="str">
        <f t="shared" si="8"/>
        <v> </v>
      </c>
      <c r="AI52" s="54" t="str">
        <f t="shared" si="8"/>
        <v> </v>
      </c>
      <c r="AJ52" s="54" t="str">
        <f t="shared" si="8"/>
        <v> </v>
      </c>
      <c r="AK52" s="54" t="str">
        <f t="shared" si="8"/>
        <v> </v>
      </c>
      <c r="AL52" s="54" t="str">
        <f t="shared" si="8"/>
        <v> </v>
      </c>
      <c r="AM52" s="54" t="str">
        <f t="shared" si="8"/>
        <v> </v>
      </c>
      <c r="AN52" s="54" t="str">
        <f t="shared" si="8"/>
        <v> </v>
      </c>
      <c r="AO52" s="54" t="str">
        <f t="shared" si="8"/>
        <v> </v>
      </c>
      <c r="AP52" s="54" t="str">
        <f t="shared" si="8"/>
        <v> </v>
      </c>
      <c r="AQ52" s="54" t="str">
        <f t="shared" si="8"/>
        <v> </v>
      </c>
      <c r="AR52" s="54" t="str">
        <f t="shared" si="8"/>
        <v> </v>
      </c>
      <c r="AS52" s="185" t="str">
        <f t="shared" si="8"/>
        <v> </v>
      </c>
      <c r="AT52" s="419"/>
      <c r="AU52" s="420"/>
    </row>
    <row r="53" spans="1:47" ht="10.5" customHeight="1">
      <c r="A53" s="358"/>
      <c r="B53" s="358"/>
      <c r="C53" s="358"/>
      <c r="D53" s="358"/>
      <c r="E53" s="358"/>
      <c r="F53" s="56" t="str">
        <f>IF(F52&lt;&gt;" ","%"," ")</f>
        <v> </v>
      </c>
      <c r="G53" s="56" t="str">
        <f aca="true" t="shared" si="9" ref="G53:AS53">IF(G52&lt;&gt;" ","%"," ")</f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7" t="str">
        <f t="shared" si="9"/>
        <v> </v>
      </c>
      <c r="AT53" s="419"/>
      <c r="AU53" s="420"/>
    </row>
    <row r="54" spans="1:47" ht="30" customHeight="1">
      <c r="A54" s="371" t="s">
        <v>28</v>
      </c>
      <c r="B54" s="372"/>
      <c r="C54" s="372"/>
      <c r="D54" s="372"/>
      <c r="E54" s="373"/>
      <c r="F54" s="57" t="str">
        <f aca="true" t="shared" si="10" ref="F54:AS54">IF(F4=" "," ",IF(COUNTBLANK(F6:F45)=ROWS(F6:F45)," ",F47*100/F4))</f>
        <v> </v>
      </c>
      <c r="G54" s="57" t="str">
        <f t="shared" si="10"/>
        <v> </v>
      </c>
      <c r="H54" s="57" t="str">
        <f t="shared" si="10"/>
        <v> </v>
      </c>
      <c r="I54" s="57" t="str">
        <f t="shared" si="10"/>
        <v> </v>
      </c>
      <c r="J54" s="57" t="str">
        <f t="shared" si="10"/>
        <v> </v>
      </c>
      <c r="K54" s="57" t="str">
        <f t="shared" si="10"/>
        <v> </v>
      </c>
      <c r="L54" s="57" t="str">
        <f t="shared" si="10"/>
        <v> </v>
      </c>
      <c r="M54" s="57" t="str">
        <f t="shared" si="10"/>
        <v> </v>
      </c>
      <c r="N54" s="57" t="str">
        <f t="shared" si="10"/>
        <v> </v>
      </c>
      <c r="O54" s="57" t="str">
        <f t="shared" si="10"/>
        <v> </v>
      </c>
      <c r="P54" s="57" t="str">
        <f t="shared" si="10"/>
        <v> </v>
      </c>
      <c r="Q54" s="57" t="str">
        <f t="shared" si="10"/>
        <v> </v>
      </c>
      <c r="R54" s="57" t="str">
        <f t="shared" si="10"/>
        <v> </v>
      </c>
      <c r="S54" s="57" t="str">
        <f t="shared" si="10"/>
        <v> </v>
      </c>
      <c r="T54" s="57" t="str">
        <f t="shared" si="10"/>
        <v> </v>
      </c>
      <c r="U54" s="57" t="str">
        <f t="shared" si="10"/>
        <v> </v>
      </c>
      <c r="V54" s="57" t="str">
        <f t="shared" si="10"/>
        <v> </v>
      </c>
      <c r="W54" s="57" t="str">
        <f t="shared" si="10"/>
        <v> </v>
      </c>
      <c r="X54" s="57" t="str">
        <f t="shared" si="10"/>
        <v> </v>
      </c>
      <c r="Y54" s="57" t="str">
        <f t="shared" si="10"/>
        <v> </v>
      </c>
      <c r="Z54" s="57" t="str">
        <f t="shared" si="10"/>
        <v> </v>
      </c>
      <c r="AA54" s="57" t="str">
        <f t="shared" si="10"/>
        <v> </v>
      </c>
      <c r="AB54" s="57" t="str">
        <f t="shared" si="10"/>
        <v> </v>
      </c>
      <c r="AC54" s="57" t="str">
        <f t="shared" si="10"/>
        <v> </v>
      </c>
      <c r="AD54" s="57" t="str">
        <f t="shared" si="10"/>
        <v> </v>
      </c>
      <c r="AE54" s="57" t="str">
        <f t="shared" si="10"/>
        <v> </v>
      </c>
      <c r="AF54" s="57" t="str">
        <f t="shared" si="10"/>
        <v> </v>
      </c>
      <c r="AG54" s="57" t="str">
        <f t="shared" si="10"/>
        <v> </v>
      </c>
      <c r="AH54" s="57" t="str">
        <f t="shared" si="10"/>
        <v> </v>
      </c>
      <c r="AI54" s="57" t="str">
        <f t="shared" si="10"/>
        <v> </v>
      </c>
      <c r="AJ54" s="57" t="str">
        <f t="shared" si="10"/>
        <v> </v>
      </c>
      <c r="AK54" s="57" t="str">
        <f t="shared" si="10"/>
        <v> </v>
      </c>
      <c r="AL54" s="57" t="str">
        <f t="shared" si="10"/>
        <v> </v>
      </c>
      <c r="AM54" s="57" t="str">
        <f t="shared" si="10"/>
        <v> </v>
      </c>
      <c r="AN54" s="57" t="str">
        <f t="shared" si="10"/>
        <v> </v>
      </c>
      <c r="AO54" s="57" t="str">
        <f t="shared" si="10"/>
        <v> </v>
      </c>
      <c r="AP54" s="57" t="str">
        <f t="shared" si="10"/>
        <v> </v>
      </c>
      <c r="AQ54" s="57" t="str">
        <f t="shared" si="10"/>
        <v> </v>
      </c>
      <c r="AR54" s="57" t="str">
        <f t="shared" si="10"/>
        <v> </v>
      </c>
      <c r="AS54" s="188" t="str">
        <f t="shared" si="10"/>
        <v> </v>
      </c>
      <c r="AT54" s="421"/>
      <c r="AU54" s="422"/>
    </row>
    <row r="55" spans="1:47" ht="9.75" customHeight="1">
      <c r="A55" s="374"/>
      <c r="B55" s="375"/>
      <c r="C55" s="375"/>
      <c r="D55" s="375"/>
      <c r="E55" s="376"/>
      <c r="F55" s="58" t="str">
        <f>IF(F54&lt;&gt;" ","%"," ")</f>
        <v> </v>
      </c>
      <c r="G55" s="58" t="str">
        <f aca="true" t="shared" si="11" ref="G55:AS55">IF(G54&lt;&gt;" ","%"," ")</f>
        <v> </v>
      </c>
      <c r="H55" s="58" t="str">
        <f t="shared" si="11"/>
        <v> </v>
      </c>
      <c r="I55" s="58" t="str">
        <f t="shared" si="11"/>
        <v> </v>
      </c>
      <c r="J55" s="58" t="str">
        <f t="shared" si="11"/>
        <v> </v>
      </c>
      <c r="K55" s="58" t="str">
        <f t="shared" si="11"/>
        <v> </v>
      </c>
      <c r="L55" s="58" t="str">
        <f t="shared" si="11"/>
        <v> </v>
      </c>
      <c r="M55" s="58" t="str">
        <f t="shared" si="11"/>
        <v> </v>
      </c>
      <c r="N55" s="58" t="str">
        <f t="shared" si="11"/>
        <v> </v>
      </c>
      <c r="O55" s="58" t="str">
        <f t="shared" si="11"/>
        <v> </v>
      </c>
      <c r="P55" s="58" t="str">
        <f t="shared" si="11"/>
        <v> </v>
      </c>
      <c r="Q55" s="58" t="str">
        <f t="shared" si="11"/>
        <v> </v>
      </c>
      <c r="R55" s="58" t="str">
        <f t="shared" si="11"/>
        <v> </v>
      </c>
      <c r="S55" s="58" t="str">
        <f t="shared" si="11"/>
        <v> </v>
      </c>
      <c r="T55" s="58" t="str">
        <f t="shared" si="11"/>
        <v> </v>
      </c>
      <c r="U55" s="58" t="str">
        <f t="shared" si="11"/>
        <v> </v>
      </c>
      <c r="V55" s="58" t="str">
        <f t="shared" si="11"/>
        <v> </v>
      </c>
      <c r="W55" s="58" t="str">
        <f t="shared" si="11"/>
        <v> </v>
      </c>
      <c r="X55" s="58" t="str">
        <f t="shared" si="11"/>
        <v> </v>
      </c>
      <c r="Y55" s="58" t="str">
        <f t="shared" si="11"/>
        <v> </v>
      </c>
      <c r="Z55" s="58" t="str">
        <f t="shared" si="11"/>
        <v> </v>
      </c>
      <c r="AA55" s="58" t="str">
        <f t="shared" si="11"/>
        <v> </v>
      </c>
      <c r="AB55" s="58" t="str">
        <f t="shared" si="11"/>
        <v> </v>
      </c>
      <c r="AC55" s="58" t="str">
        <f t="shared" si="11"/>
        <v> </v>
      </c>
      <c r="AD55" s="58" t="str">
        <f t="shared" si="11"/>
        <v> </v>
      </c>
      <c r="AE55" s="58" t="str">
        <f t="shared" si="11"/>
        <v> </v>
      </c>
      <c r="AF55" s="58" t="str">
        <f t="shared" si="11"/>
        <v> </v>
      </c>
      <c r="AG55" s="58" t="str">
        <f t="shared" si="11"/>
        <v> </v>
      </c>
      <c r="AH55" s="58" t="str">
        <f t="shared" si="11"/>
        <v> </v>
      </c>
      <c r="AI55" s="58" t="str">
        <f t="shared" si="11"/>
        <v> </v>
      </c>
      <c r="AJ55" s="58" t="str">
        <f t="shared" si="11"/>
        <v> </v>
      </c>
      <c r="AK55" s="58" t="str">
        <f t="shared" si="11"/>
        <v> </v>
      </c>
      <c r="AL55" s="58" t="str">
        <f t="shared" si="11"/>
        <v> </v>
      </c>
      <c r="AM55" s="58" t="str">
        <f t="shared" si="11"/>
        <v> </v>
      </c>
      <c r="AN55" s="58" t="str">
        <f t="shared" si="11"/>
        <v> </v>
      </c>
      <c r="AO55" s="58" t="str">
        <f t="shared" si="11"/>
        <v> </v>
      </c>
      <c r="AP55" s="58" t="str">
        <f t="shared" si="11"/>
        <v> </v>
      </c>
      <c r="AQ55" s="58" t="str">
        <f t="shared" si="11"/>
        <v> </v>
      </c>
      <c r="AR55" s="58" t="str">
        <f t="shared" si="11"/>
        <v> </v>
      </c>
      <c r="AS55" s="189" t="str">
        <f t="shared" si="11"/>
        <v> </v>
      </c>
      <c r="AT55" s="421"/>
      <c r="AU55" s="423"/>
    </row>
    <row r="56" spans="1:47" ht="9.75" customHeight="1">
      <c r="A56" s="59"/>
      <c r="B56" s="59"/>
      <c r="C56" s="59"/>
      <c r="D56" s="59"/>
      <c r="E56" s="59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73"/>
      <c r="AU56" s="61"/>
    </row>
    <row r="57" spans="1:47" ht="9.75" customHeight="1">
      <c r="A57" s="59"/>
      <c r="B57" s="59"/>
      <c r="C57" s="59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173"/>
      <c r="AU57" s="61"/>
    </row>
    <row r="58" spans="1:47" ht="9.75" customHeight="1">
      <c r="A58" s="59"/>
      <c r="B58" s="59"/>
      <c r="C58" s="59"/>
      <c r="D58" s="59"/>
      <c r="E58" s="59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173"/>
      <c r="AU58" s="61"/>
    </row>
    <row r="59" spans="1:47" ht="9.75" customHeight="1">
      <c r="A59" s="59"/>
      <c r="B59" s="59"/>
      <c r="C59" s="59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173"/>
      <c r="AU59" s="61"/>
    </row>
    <row r="60" spans="1:47" ht="9.75" customHeight="1">
      <c r="A60" s="59"/>
      <c r="B60" s="59"/>
      <c r="C60" s="59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173"/>
      <c r="AU60" s="61"/>
    </row>
    <row r="61" spans="1:47" ht="9.75" customHeight="1">
      <c r="A61" s="59"/>
      <c r="B61" s="59"/>
      <c r="C61" s="59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173"/>
      <c r="AU61" s="61"/>
    </row>
    <row r="62" spans="1:47" ht="9.75" customHeight="1">
      <c r="A62" s="59"/>
      <c r="B62" s="59"/>
      <c r="C62" s="59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173"/>
      <c r="AU62" s="61"/>
    </row>
    <row r="63" spans="1:47" ht="9.75" customHeight="1">
      <c r="A63" s="59"/>
      <c r="B63" s="59"/>
      <c r="C63" s="59"/>
      <c r="D63" s="59"/>
      <c r="E63" s="59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173"/>
      <c r="AU63" s="61"/>
    </row>
    <row r="64" spans="1:47" ht="9.75" customHeight="1">
      <c r="A64" s="59"/>
      <c r="B64" s="59"/>
      <c r="C64" s="59"/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73"/>
      <c r="AU64" s="61"/>
    </row>
    <row r="65" spans="1:47" ht="9.75" customHeight="1">
      <c r="A65" s="59"/>
      <c r="B65" s="59"/>
      <c r="C65" s="59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173"/>
      <c r="AU65" s="61"/>
    </row>
    <row r="66" spans="1:47" ht="9.75" customHeight="1">
      <c r="A66" s="59"/>
      <c r="B66" s="59"/>
      <c r="C66" s="59"/>
      <c r="D66" s="59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73"/>
      <c r="AU66" s="61"/>
    </row>
    <row r="67" spans="1:47" ht="9.75" customHeight="1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173"/>
      <c r="AU67" s="61"/>
    </row>
    <row r="68" spans="1:47" ht="9.75" customHeight="1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173"/>
      <c r="AU68" s="61"/>
    </row>
    <row r="69" spans="1:47" ht="9.75" customHeight="1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173"/>
      <c r="AU69" s="61"/>
    </row>
    <row r="70" spans="1:47" ht="9.75" customHeight="1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173"/>
      <c r="AU70" s="61"/>
    </row>
    <row r="71" spans="1:47" ht="9.75" customHeight="1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173"/>
      <c r="AU71" s="61"/>
    </row>
    <row r="72" spans="1:47" ht="9.75" customHeight="1">
      <c r="A72" s="59"/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173"/>
      <c r="AU72" s="61"/>
    </row>
    <row r="73" spans="1:47" ht="9.75" customHeight="1">
      <c r="A73" s="62"/>
      <c r="B73" s="62"/>
      <c r="C73" s="62"/>
      <c r="D73" s="62"/>
      <c r="E73" s="6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199"/>
      <c r="AU73" s="64"/>
    </row>
    <row r="74" spans="1:47" ht="6.75" customHeight="1">
      <c r="A74" s="62"/>
      <c r="B74" s="62"/>
      <c r="C74" s="62"/>
      <c r="D74" s="62"/>
      <c r="E74" s="6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4"/>
      <c r="AU74" s="64"/>
    </row>
    <row r="75" spans="1:47" ht="12.75" customHeight="1">
      <c r="A75" s="62"/>
      <c r="B75" s="62"/>
      <c r="C75" s="62"/>
      <c r="D75" s="62"/>
      <c r="E75" s="62"/>
      <c r="F75" s="63"/>
      <c r="G75" s="63"/>
      <c r="H75" s="63"/>
      <c r="I75" s="63"/>
      <c r="J75" s="63"/>
      <c r="K75" s="63"/>
      <c r="L75" s="332" t="s">
        <v>97</v>
      </c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 t="s">
        <v>62</v>
      </c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</row>
    <row r="76" spans="1:47" ht="12" customHeight="1">
      <c r="A76" s="338" t="s">
        <v>68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6"/>
      <c r="AU76" s="64"/>
    </row>
    <row r="77" spans="1:47" ht="13.5" customHeight="1">
      <c r="A77" s="335" t="s">
        <v>36</v>
      </c>
      <c r="B77" s="335"/>
      <c r="C77" s="335"/>
      <c r="D77" s="67" t="s">
        <v>102</v>
      </c>
      <c r="E77" s="68" t="str">
        <f>IF(COUNTIF(AU6:AU45," ")=ROWS(AU6:AU45)," ",COUNTIF(AU6:AU45,5))</f>
        <v> </v>
      </c>
      <c r="F77" s="336" t="str">
        <f aca="true" t="shared" si="12" ref="F77:F83">IF(E77&lt;&gt;" ","KİŞİ"," ")</f>
        <v> </v>
      </c>
      <c r="G77" s="336"/>
      <c r="H77" s="68" t="str">
        <f>IF(E77=" "," ","%")</f>
        <v> </v>
      </c>
      <c r="I77" s="341" t="str">
        <f>IF(E77=" "," ",100*E77/E83)</f>
        <v> </v>
      </c>
      <c r="J77" s="341"/>
      <c r="K77" s="341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6"/>
      <c r="AU77" s="64"/>
    </row>
    <row r="78" spans="1:47" ht="13.5" customHeight="1">
      <c r="A78" s="335" t="s">
        <v>39</v>
      </c>
      <c r="B78" s="335"/>
      <c r="C78" s="335"/>
      <c r="D78" s="67" t="s">
        <v>103</v>
      </c>
      <c r="E78" s="68" t="str">
        <f>IF(COUNTIF(AU6:AU45," ")=ROWS(AU6:AU45)," ",COUNTIF(AU6:AU45,4))</f>
        <v> </v>
      </c>
      <c r="F78" s="336" t="str">
        <f t="shared" si="12"/>
        <v> </v>
      </c>
      <c r="G78" s="336"/>
      <c r="H78" s="68" t="str">
        <f>IF(E77=" "," ","%")</f>
        <v> </v>
      </c>
      <c r="I78" s="341" t="str">
        <f>IF(E78=" "," ",100*E78/E83)</f>
        <v> </v>
      </c>
      <c r="J78" s="341"/>
      <c r="K78" s="341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332"/>
      <c r="AG78" s="332"/>
      <c r="AH78" s="332"/>
      <c r="AI78" s="332"/>
      <c r="AJ78" s="332"/>
      <c r="AK78" s="332"/>
      <c r="AL78" s="332"/>
      <c r="AM78" s="332"/>
      <c r="AN78" s="332"/>
      <c r="AO78" s="65"/>
      <c r="AP78" s="65"/>
      <c r="AQ78" s="65"/>
      <c r="AR78" s="65"/>
      <c r="AS78" s="65"/>
      <c r="AT78" s="66"/>
      <c r="AU78" s="64"/>
    </row>
    <row r="79" spans="1:47" ht="13.5" customHeight="1">
      <c r="A79" s="335" t="s">
        <v>94</v>
      </c>
      <c r="B79" s="335"/>
      <c r="C79" s="335"/>
      <c r="D79" s="67" t="s">
        <v>104</v>
      </c>
      <c r="E79" s="68" t="str">
        <f>IF(COUNTIF(AU6:AU45," ")=ROWS(AU6:AU45)," ",COUNTIF(AU6:AU45,3))</f>
        <v> </v>
      </c>
      <c r="F79" s="336" t="str">
        <f t="shared" si="12"/>
        <v> </v>
      </c>
      <c r="G79" s="336"/>
      <c r="H79" s="68" t="str">
        <f>IF(E77=" "," ","%")</f>
        <v> </v>
      </c>
      <c r="I79" s="341" t="str">
        <f>IF(E79=" "," ",100*E79/E83)</f>
        <v> </v>
      </c>
      <c r="J79" s="341"/>
      <c r="K79" s="341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4"/>
      <c r="AU79" s="64"/>
    </row>
    <row r="80" spans="1:47" ht="13.5" customHeight="1">
      <c r="A80" s="335" t="s">
        <v>96</v>
      </c>
      <c r="B80" s="335"/>
      <c r="C80" s="335"/>
      <c r="D80" s="67" t="s">
        <v>105</v>
      </c>
      <c r="E80" s="68" t="str">
        <f>IF(COUNTIF(AU6:AU45," ")=ROWS(AU6:AU45)," ",COUNTIF(AU6:AU45,2))</f>
        <v> </v>
      </c>
      <c r="F80" s="336" t="str">
        <f t="shared" si="12"/>
        <v> </v>
      </c>
      <c r="G80" s="336"/>
      <c r="H80" s="68" t="str">
        <f>IF(E77=" "," ","%")</f>
        <v> </v>
      </c>
      <c r="I80" s="341" t="str">
        <f>IF(E80=" "," ",100*E80/E83)</f>
        <v> </v>
      </c>
      <c r="J80" s="341"/>
      <c r="K80" s="341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4"/>
      <c r="AU80" s="64"/>
    </row>
    <row r="81" spans="1:47" ht="13.5" customHeight="1">
      <c r="A81" s="335" t="s">
        <v>95</v>
      </c>
      <c r="B81" s="335"/>
      <c r="C81" s="335"/>
      <c r="D81" s="67" t="s">
        <v>106</v>
      </c>
      <c r="E81" s="68" t="str">
        <f>IF(COUNTIF(AU6:AU45," ")=ROWS(AU6:AU45)," ",COUNTIF(AU6:AU45,1))</f>
        <v> </v>
      </c>
      <c r="F81" s="336" t="str">
        <f t="shared" si="12"/>
        <v> </v>
      </c>
      <c r="G81" s="336"/>
      <c r="H81" s="68" t="str">
        <f>IF(E77=" "," ","%")</f>
        <v> </v>
      </c>
      <c r="I81" s="341" t="str">
        <f>IF(E81=" "," ",100*E81/E83)</f>
        <v> </v>
      </c>
      <c r="J81" s="341"/>
      <c r="K81" s="341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4"/>
      <c r="AU81" s="64"/>
    </row>
    <row r="82" spans="1:47" ht="13.5" customHeight="1">
      <c r="A82" s="357" t="s">
        <v>37</v>
      </c>
      <c r="B82" s="357"/>
      <c r="C82" s="357"/>
      <c r="D82" s="153" t="s">
        <v>40</v>
      </c>
      <c r="E82" s="154" t="str">
        <f>IF(COUNTIF(AU6:AU45," ")=ROWS(AU6:AU45)," ",COUNTIF(AU6:AU45,0))</f>
        <v> </v>
      </c>
      <c r="F82" s="357" t="str">
        <f t="shared" si="12"/>
        <v> </v>
      </c>
      <c r="G82" s="357"/>
      <c r="H82" s="154" t="str">
        <f>IF(E77=" "," ","%")</f>
        <v> </v>
      </c>
      <c r="I82" s="368" t="str">
        <f>IF(E82=" "," ",100*E82/E83)</f>
        <v> </v>
      </c>
      <c r="J82" s="368"/>
      <c r="K82" s="368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4"/>
      <c r="AU82" s="64"/>
    </row>
    <row r="83" spans="1:47" ht="13.5" customHeight="1">
      <c r="A83" s="337" t="s">
        <v>38</v>
      </c>
      <c r="B83" s="337"/>
      <c r="C83" s="337"/>
      <c r="D83" s="337"/>
      <c r="E83" s="149" t="str">
        <f>IF(SUM(E77:E82)=0," ",SUM(E77:E82))</f>
        <v> </v>
      </c>
      <c r="F83" s="363" t="str">
        <f t="shared" si="12"/>
        <v> </v>
      </c>
      <c r="G83" s="364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4"/>
      <c r="AU83" s="64"/>
    </row>
    <row r="84" spans="1:47" ht="12" customHeight="1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4"/>
      <c r="AU84" s="64"/>
    </row>
    <row r="85" spans="1:47" ht="14.25" customHeight="1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4"/>
      <c r="AU85" s="64"/>
    </row>
    <row r="86" spans="1:47" ht="12.75">
      <c r="A86" s="362" t="s">
        <v>41</v>
      </c>
      <c r="B86" s="362"/>
      <c r="C86" s="362"/>
      <c r="D86" s="70" t="str">
        <f>IF(COUNTIF(AT6:AT45," ")=ROWS(AT6:AT45)," ",LARGE(AT6:AT45,1))</f>
        <v> </v>
      </c>
      <c r="E86" s="402"/>
      <c r="F86" s="403"/>
      <c r="G86" s="403"/>
      <c r="H86" s="403"/>
      <c r="I86" s="403"/>
      <c r="J86" s="403"/>
      <c r="K86" s="403"/>
      <c r="L86" s="51"/>
      <c r="M86" s="332" t="s">
        <v>61</v>
      </c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63"/>
      <c r="AG86" s="97"/>
      <c r="AH86" s="97"/>
      <c r="AI86" s="97"/>
      <c r="AJ86" s="97"/>
      <c r="AK86" s="97"/>
      <c r="AL86" s="97"/>
      <c r="AM86" s="97"/>
      <c r="AN86" s="97"/>
      <c r="AO86" s="97"/>
      <c r="AP86" s="65"/>
      <c r="AQ86" s="97"/>
      <c r="AR86" s="97"/>
      <c r="AS86" s="97"/>
      <c r="AT86" s="97"/>
      <c r="AU86" s="97"/>
    </row>
    <row r="87" spans="1:47" ht="12" customHeight="1">
      <c r="A87" s="362" t="s">
        <v>42</v>
      </c>
      <c r="B87" s="362"/>
      <c r="C87" s="362"/>
      <c r="D87" s="70" t="str">
        <f>IF(COUNTIF(AT6:AT27," ")=ROWS(AT6:AT27)," ",SMALL(AT6:AT27,1))</f>
        <v> </v>
      </c>
      <c r="E87" s="402"/>
      <c r="F87" s="403"/>
      <c r="G87" s="403"/>
      <c r="H87" s="403"/>
      <c r="I87" s="403"/>
      <c r="J87" s="403"/>
      <c r="K87" s="403"/>
      <c r="L87" s="51"/>
      <c r="M87" s="5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97"/>
      <c r="AH87" s="97"/>
      <c r="AI87" s="97"/>
      <c r="AJ87" s="97"/>
      <c r="AK87" s="97"/>
      <c r="AL87" s="97"/>
      <c r="AM87" s="97"/>
      <c r="AN87" s="97"/>
      <c r="AO87" s="97"/>
      <c r="AP87" s="1"/>
      <c r="AQ87" s="97"/>
      <c r="AR87" s="97"/>
      <c r="AS87" s="97"/>
      <c r="AT87" s="97"/>
      <c r="AU87" s="97"/>
    </row>
    <row r="88" spans="1:47" ht="15" customHeight="1">
      <c r="A88" s="362" t="s">
        <v>43</v>
      </c>
      <c r="B88" s="362"/>
      <c r="C88" s="362"/>
      <c r="D88" s="72" t="str">
        <f>AT47</f>
        <v> </v>
      </c>
      <c r="E88" s="404"/>
      <c r="F88" s="405"/>
      <c r="G88" s="405"/>
      <c r="H88" s="405"/>
      <c r="I88" s="405"/>
      <c r="J88" s="405"/>
      <c r="K88" s="405"/>
      <c r="L88" s="73"/>
      <c r="M88" s="73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390" t="s">
        <v>47</v>
      </c>
      <c r="AH88" s="391"/>
      <c r="AI88" s="391"/>
      <c r="AJ88" s="391"/>
      <c r="AK88" s="391"/>
      <c r="AL88" s="391"/>
      <c r="AM88" s="391"/>
      <c r="AN88" s="391"/>
      <c r="AO88" s="392"/>
      <c r="AP88" s="12"/>
      <c r="AQ88" s="390" t="s">
        <v>49</v>
      </c>
      <c r="AR88" s="391"/>
      <c r="AS88" s="391"/>
      <c r="AT88" s="391"/>
      <c r="AU88" s="392"/>
    </row>
    <row r="89" spans="1:47" ht="15" customHeight="1">
      <c r="A89" s="74"/>
      <c r="B89" s="74"/>
      <c r="C89" s="74"/>
      <c r="D89" s="75"/>
      <c r="E89" s="73"/>
      <c r="F89" s="75"/>
      <c r="G89" s="75"/>
      <c r="H89" s="75"/>
      <c r="I89" s="75"/>
      <c r="J89" s="75"/>
      <c r="K89" s="75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3">
        <f ca="1">TODAY()</f>
        <v>45263</v>
      </c>
      <c r="AH89" s="366"/>
      <c r="AI89" s="366"/>
      <c r="AJ89" s="366"/>
      <c r="AK89" s="366"/>
      <c r="AL89" s="366"/>
      <c r="AM89" s="366"/>
      <c r="AN89" s="366"/>
      <c r="AO89" s="367"/>
      <c r="AP89" s="11"/>
      <c r="AQ89" s="365" t="s">
        <v>119</v>
      </c>
      <c r="AR89" s="366"/>
      <c r="AS89" s="366"/>
      <c r="AT89" s="366"/>
      <c r="AU89" s="367"/>
    </row>
    <row r="90" spans="1:47" ht="12" customHeight="1">
      <c r="A90" s="400" t="s">
        <v>44</v>
      </c>
      <c r="B90" s="401"/>
      <c r="C90" s="401"/>
      <c r="D90" s="401"/>
      <c r="E90" s="76" t="str">
        <f>IF(COUNTIF(AT6:AT45," ")=ROWS(AT6:AT45)," ",SUM(E77:E80))</f>
        <v> </v>
      </c>
      <c r="F90" s="363" t="str">
        <f>IF(E90&lt;&gt;" ","KİŞİ"," ")</f>
        <v> </v>
      </c>
      <c r="G90" s="406"/>
      <c r="H90" s="76" t="str">
        <f>IF(I90=" "," ","%")</f>
        <v> </v>
      </c>
      <c r="I90" s="333" t="str">
        <f>IF(E90=" "," ",100*E90/E83)</f>
        <v> </v>
      </c>
      <c r="J90" s="334"/>
      <c r="K90" s="424"/>
      <c r="L90" s="77"/>
      <c r="M90" s="77"/>
      <c r="N90" s="201"/>
      <c r="O90" s="201"/>
      <c r="P90" s="201"/>
      <c r="Q90" s="201"/>
      <c r="R90" s="201"/>
      <c r="S90" s="201"/>
      <c r="T90" s="201"/>
      <c r="U90" s="201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387">
        <f>'K. Bilgiler'!H18</f>
        <v>0</v>
      </c>
      <c r="AH90" s="388"/>
      <c r="AI90" s="388"/>
      <c r="AJ90" s="388"/>
      <c r="AK90" s="388"/>
      <c r="AL90" s="388"/>
      <c r="AM90" s="388"/>
      <c r="AN90" s="388"/>
      <c r="AO90" s="389"/>
      <c r="AP90" s="202"/>
      <c r="AQ90" s="359" t="str">
        <f>'K. Bilgiler'!H22</f>
        <v>Hüseyin LAPANTA</v>
      </c>
      <c r="AR90" s="360"/>
      <c r="AS90" s="360"/>
      <c r="AT90" s="360"/>
      <c r="AU90" s="361"/>
    </row>
    <row r="91" spans="1:47" ht="12" customHeight="1">
      <c r="A91" s="400" t="s">
        <v>45</v>
      </c>
      <c r="B91" s="401"/>
      <c r="C91" s="401"/>
      <c r="D91" s="401"/>
      <c r="E91" s="76" t="str">
        <f>IF(COUNTIF(AT6:AT45," ")=ROWS(AT6:AT45)," ",SUM(E81:E82))</f>
        <v> </v>
      </c>
      <c r="F91" s="363" t="str">
        <f>IF(E91&lt;&gt;" ","KİŞİ"," ")</f>
        <v> </v>
      </c>
      <c r="G91" s="406"/>
      <c r="H91" s="76" t="str">
        <f>IF(I91=" "," ","%")</f>
        <v> </v>
      </c>
      <c r="I91" s="333" t="str">
        <f>IF(E91=" "," ",100*E91/E83)</f>
        <v> </v>
      </c>
      <c r="J91" s="334"/>
      <c r="K91" s="424"/>
      <c r="L91" s="77"/>
      <c r="M91" s="77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394">
        <f>'K. Bilgiler'!H20</f>
        <v>0</v>
      </c>
      <c r="AH91" s="395"/>
      <c r="AI91" s="395"/>
      <c r="AJ91" s="395"/>
      <c r="AK91" s="395"/>
      <c r="AL91" s="395"/>
      <c r="AM91" s="395"/>
      <c r="AN91" s="395"/>
      <c r="AO91" s="396"/>
      <c r="AP91" s="201"/>
      <c r="AQ91" s="359" t="s">
        <v>50</v>
      </c>
      <c r="AR91" s="360"/>
      <c r="AS91" s="360"/>
      <c r="AT91" s="360"/>
      <c r="AU91" s="361"/>
    </row>
    <row r="92" spans="1:47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397"/>
      <c r="AH92" s="398"/>
      <c r="AI92" s="398"/>
      <c r="AJ92" s="398"/>
      <c r="AK92" s="398"/>
      <c r="AL92" s="398"/>
      <c r="AM92" s="398"/>
      <c r="AN92" s="398"/>
      <c r="AO92" s="399"/>
      <c r="AP92" s="117"/>
      <c r="AQ92" s="382"/>
      <c r="AR92" s="383"/>
      <c r="AS92" s="383"/>
      <c r="AT92" s="383"/>
      <c r="AU92" s="384"/>
    </row>
    <row r="93" ht="12.75">
      <c r="AT93" s="200"/>
    </row>
    <row r="94" spans="1:3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101" ht="12.75">
      <c r="D101" s="42"/>
    </row>
  </sheetData>
  <sheetProtection/>
  <mergeCells count="107">
    <mergeCell ref="AQ88:AU88"/>
    <mergeCell ref="AG89:AO89"/>
    <mergeCell ref="AQ89:AU89"/>
    <mergeCell ref="A90:D90"/>
    <mergeCell ref="F90:G90"/>
    <mergeCell ref="I90:K90"/>
    <mergeCell ref="AG90:AO90"/>
    <mergeCell ref="AQ90:AU90"/>
    <mergeCell ref="A88:C88"/>
    <mergeCell ref="E88:K88"/>
    <mergeCell ref="A91:D91"/>
    <mergeCell ref="F91:G91"/>
    <mergeCell ref="I91:K91"/>
    <mergeCell ref="AG91:AO92"/>
    <mergeCell ref="AQ91:AU91"/>
    <mergeCell ref="AQ92:AU92"/>
    <mergeCell ref="AG88:AO88"/>
    <mergeCell ref="A82:C82"/>
    <mergeCell ref="F82:G82"/>
    <mergeCell ref="I82:K82"/>
    <mergeCell ref="A83:D83"/>
    <mergeCell ref="F83:G83"/>
    <mergeCell ref="A86:C86"/>
    <mergeCell ref="E86:K86"/>
    <mergeCell ref="M86:AE86"/>
    <mergeCell ref="A87:C87"/>
    <mergeCell ref="E87:K87"/>
    <mergeCell ref="A80:C80"/>
    <mergeCell ref="F80:G80"/>
    <mergeCell ref="I80:K80"/>
    <mergeCell ref="A81:C81"/>
    <mergeCell ref="F81:G81"/>
    <mergeCell ref="I81:K81"/>
    <mergeCell ref="AF78:AN78"/>
    <mergeCell ref="A79:C79"/>
    <mergeCell ref="F79:G79"/>
    <mergeCell ref="I79:K79"/>
    <mergeCell ref="A78:C78"/>
    <mergeCell ref="F78:G78"/>
    <mergeCell ref="I78:K78"/>
    <mergeCell ref="L75:AF75"/>
    <mergeCell ref="AG75:AU75"/>
    <mergeCell ref="A76:K76"/>
    <mergeCell ref="A77:C77"/>
    <mergeCell ref="F77:G77"/>
    <mergeCell ref="I77:K77"/>
    <mergeCell ref="A47:E47"/>
    <mergeCell ref="A48:E48"/>
    <mergeCell ref="A49:E50"/>
    <mergeCell ref="AT49:AT50"/>
    <mergeCell ref="AU49:AU50"/>
    <mergeCell ref="A51:E51"/>
    <mergeCell ref="A52:E53"/>
    <mergeCell ref="AT52:AT53"/>
    <mergeCell ref="AU52:AU53"/>
    <mergeCell ref="A54:E55"/>
    <mergeCell ref="AT54:AT55"/>
    <mergeCell ref="AU54:AU5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11:E11"/>
    <mergeCell ref="C5:E5"/>
    <mergeCell ref="C6:E6"/>
    <mergeCell ref="C7:E7"/>
    <mergeCell ref="C8:E8"/>
    <mergeCell ref="C9:E9"/>
    <mergeCell ref="C10:E10"/>
  </mergeCells>
  <conditionalFormatting sqref="F54:AS54">
    <cfRule type="cellIs" priority="1" dxfId="8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3937007874015748" top="0.37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zoomScale="90" zoomScaleNormal="90" zoomScalePageLayoutView="0" workbookViewId="0" topLeftCell="A1">
      <selection activeCell="W24" sqref="W24"/>
    </sheetView>
  </sheetViews>
  <sheetFormatPr defaultColWidth="9.125" defaultRowHeight="12.75"/>
  <cols>
    <col min="1" max="1" width="5.00390625" style="126" customWidth="1"/>
    <col min="2" max="2" width="6.375" style="126" customWidth="1"/>
    <col min="3" max="3" width="5.875" style="126" customWidth="1"/>
    <col min="4" max="4" width="5.125" style="126" customWidth="1"/>
    <col min="5" max="5" width="3.375" style="126" customWidth="1"/>
    <col min="6" max="6" width="4.00390625" style="126" customWidth="1"/>
    <col min="7" max="7" width="2.625" style="126" customWidth="1"/>
    <col min="8" max="8" width="6.00390625" style="126" customWidth="1"/>
    <col min="9" max="11" width="7.875" style="126" bestFit="1" customWidth="1"/>
    <col min="12" max="14" width="8.00390625" style="126" bestFit="1" customWidth="1"/>
    <col min="15" max="15" width="7.00390625" style="126" customWidth="1"/>
    <col min="16" max="16" width="11.00390625" style="126" bestFit="1" customWidth="1"/>
    <col min="17" max="17" width="11.00390625" style="126" hidden="1" customWidth="1"/>
    <col min="18" max="18" width="11.00390625" style="126" customWidth="1"/>
    <col min="19" max="19" width="10.875" style="126" bestFit="1" customWidth="1"/>
    <col min="20" max="16384" width="9.125" style="126" customWidth="1"/>
  </cols>
  <sheetData>
    <row r="1" spans="1:19" ht="22.5" customHeight="1">
      <c r="A1" s="469" t="str">
        <f>'K. Bilgiler'!H14&amp;" EĞİTİM ÖĞRETİM YILI"</f>
        <v>2023-2024 EĞİTİM ÖĞRETİM YILI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1"/>
    </row>
    <row r="2" spans="1:19" ht="22.5" customHeight="1">
      <c r="A2" s="472" t="str">
        <f>'K. Bilgiler'!H6</f>
        <v>100.YIL MESLEKİ VE TEKNİK ANADOLU LİSESİ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4"/>
    </row>
    <row r="3" spans="1:19" ht="22.5" customHeight="1">
      <c r="A3" s="472" t="str">
        <f>'K. Bilgiler'!H10&amp;" / "&amp;'K. Bilgiler'!H12&amp;" SINIFI "&amp;'K. Bilgiler'!H8&amp;" DERSİ"</f>
        <v> /  SINIFI  DERSİ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4"/>
    </row>
    <row r="4" spans="1:19" ht="22.5" customHeight="1">
      <c r="A4" s="475" t="s">
        <v>63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7"/>
    </row>
    <row r="5" spans="1:19" ht="21" customHeight="1">
      <c r="A5" s="456" t="s">
        <v>54</v>
      </c>
      <c r="B5" s="456" t="s">
        <v>55</v>
      </c>
      <c r="C5" s="456" t="s">
        <v>1</v>
      </c>
      <c r="D5" s="456"/>
      <c r="E5" s="457"/>
      <c r="F5" s="457"/>
      <c r="G5" s="457"/>
      <c r="H5" s="457"/>
      <c r="I5" s="449" t="s">
        <v>17</v>
      </c>
      <c r="J5" s="449" t="s">
        <v>18</v>
      </c>
      <c r="K5" s="449" t="s">
        <v>19</v>
      </c>
      <c r="L5" s="455" t="s">
        <v>85</v>
      </c>
      <c r="M5" s="455" t="s">
        <v>86</v>
      </c>
      <c r="N5" s="455" t="s">
        <v>87</v>
      </c>
      <c r="O5" s="453" t="s">
        <v>88</v>
      </c>
      <c r="P5" s="447" t="s">
        <v>70</v>
      </c>
      <c r="Q5" s="447" t="s">
        <v>25</v>
      </c>
      <c r="R5" s="451" t="s">
        <v>99</v>
      </c>
      <c r="S5" s="480" t="s">
        <v>77</v>
      </c>
    </row>
    <row r="6" spans="1:19" ht="21" customHeight="1">
      <c r="A6" s="457"/>
      <c r="B6" s="457"/>
      <c r="C6" s="457"/>
      <c r="D6" s="457"/>
      <c r="E6" s="457"/>
      <c r="F6" s="457"/>
      <c r="G6" s="457"/>
      <c r="H6" s="457"/>
      <c r="I6" s="450"/>
      <c r="J6" s="450"/>
      <c r="K6" s="450"/>
      <c r="L6" s="455"/>
      <c r="M6" s="455"/>
      <c r="N6" s="455"/>
      <c r="O6" s="454"/>
      <c r="P6" s="447"/>
      <c r="Q6" s="448"/>
      <c r="R6" s="452"/>
      <c r="S6" s="480"/>
    </row>
    <row r="7" spans="1:19" ht="15" customHeight="1">
      <c r="A7" s="43">
        <f>'S. Listesi'!E4</f>
        <v>1</v>
      </c>
      <c r="B7" s="44" t="str">
        <f>IF('S. Listesi'!F4=0," ",'S. Listesi'!F4)</f>
        <v> </v>
      </c>
      <c r="C7" s="430" t="str">
        <f>IF('S. Listesi'!G4=0,"  ",'S. Listesi'!G4)</f>
        <v>  </v>
      </c>
      <c r="D7" s="430"/>
      <c r="E7" s="430"/>
      <c r="F7" s="430"/>
      <c r="G7" s="430"/>
      <c r="H7" s="430"/>
      <c r="I7" s="45" t="str">
        <f>'1. Sınav'!AT6</f>
        <v> </v>
      </c>
      <c r="J7" s="45">
        <f>'2. Sınav'!AT6</f>
        <v>20</v>
      </c>
      <c r="K7" s="45" t="str">
        <f>'3. Sınav'!AT6</f>
        <v> </v>
      </c>
      <c r="L7" s="140"/>
      <c r="M7" s="140"/>
      <c r="N7" s="140"/>
      <c r="O7" s="141"/>
      <c r="P7" s="46">
        <f aca="true" t="shared" si="0" ref="P7:P46">IF(SUM(I7:O7)=0," ",AVERAGE(I7:O7))</f>
        <v>20</v>
      </c>
      <c r="Q7" s="47">
        <f>IF(P7=" "," ",IF(P7&gt;=85,5,IF(P7&gt;=70,4,IF(P7&gt;=60,3,IF(P7&gt;=50,2,IF(P7&gt;=0,1,0))))))</f>
        <v>1</v>
      </c>
      <c r="R7" s="47" t="str">
        <f>IF(P7=" "," ",IF(P7&gt;=85,"PEKİYİ",IF(P7&gt;=70,"İYİ",IF(P7&gt;=60,"ORTA",IF(P7&gt;=50,"GEÇER","GEÇMEZ")))))</f>
        <v>GEÇMEZ</v>
      </c>
      <c r="S7" s="127" t="str">
        <f>IF(P7=" "," ",IF(P7&gt;=50,"BAŞARILI","BAŞARISIZ"))</f>
        <v>BAŞARISIZ</v>
      </c>
    </row>
    <row r="8" spans="1:19" ht="15" customHeight="1">
      <c r="A8" s="43">
        <f>'S. Listesi'!E5</f>
        <v>2</v>
      </c>
      <c r="B8" s="44" t="str">
        <f>IF('S. Listesi'!F5=0," ",'S. Listesi'!F5)</f>
        <v> </v>
      </c>
      <c r="C8" s="430" t="str">
        <f>IF('S. Listesi'!G5=0,"  ",'S. Listesi'!G5)</f>
        <v>  </v>
      </c>
      <c r="D8" s="430"/>
      <c r="E8" s="430"/>
      <c r="F8" s="430"/>
      <c r="G8" s="430"/>
      <c r="H8" s="430"/>
      <c r="I8" s="45" t="str">
        <f>'1. Sınav'!AT7</f>
        <v> </v>
      </c>
      <c r="J8" s="45" t="str">
        <f>'2. Sınav'!AT7</f>
        <v> </v>
      </c>
      <c r="K8" s="45" t="str">
        <f>'3. Sınav'!AT7</f>
        <v> </v>
      </c>
      <c r="L8" s="140"/>
      <c r="M8" s="140"/>
      <c r="N8" s="140"/>
      <c r="O8" s="141"/>
      <c r="P8" s="46" t="str">
        <f t="shared" si="0"/>
        <v> </v>
      </c>
      <c r="Q8" s="47" t="str">
        <f aca="true" t="shared" si="1" ref="Q8:Q46">IF(P8=" "," ",IF(P8&gt;=85,5,IF(P8&gt;=70,4,IF(P8&gt;=60,3,IF(P8&gt;=50,2,IF(P8&gt;=0,1,0))))))</f>
        <v> </v>
      </c>
      <c r="R8" s="47" t="str">
        <f aca="true" t="shared" si="2" ref="R8:R18">IF(P8=" "," ",IF(P8&gt;=85,"PEKİYİ",IF(P8&gt;=70,"İYİ",IF(P8&gt;=60,"ORTA",IF(P8&gt;=50,"GEÇER","GEÇMEZ")))))</f>
        <v> </v>
      </c>
      <c r="S8" s="127" t="str">
        <f aca="true" t="shared" si="3" ref="S8:S46">IF(P8=" "," ",IF(P8&gt;=50,"BAŞARILI","BAŞARISIZ"))</f>
        <v> </v>
      </c>
    </row>
    <row r="9" spans="1:19" ht="15" customHeight="1">
      <c r="A9" s="43">
        <f>'S. Listesi'!E6</f>
        <v>3</v>
      </c>
      <c r="B9" s="44" t="str">
        <f>IF('S. Listesi'!F6=0," ",'S. Listesi'!F6)</f>
        <v> </v>
      </c>
      <c r="C9" s="430" t="str">
        <f>IF('S. Listesi'!G6=0,"  ",'S. Listesi'!G6)</f>
        <v>  </v>
      </c>
      <c r="D9" s="430"/>
      <c r="E9" s="430"/>
      <c r="F9" s="430"/>
      <c r="G9" s="430"/>
      <c r="H9" s="430"/>
      <c r="I9" s="45" t="str">
        <f>'1. Sınav'!AT8</f>
        <v> </v>
      </c>
      <c r="J9" s="45" t="str">
        <f>'2. Sınav'!AT8</f>
        <v> </v>
      </c>
      <c r="K9" s="45" t="str">
        <f>'3. Sınav'!AT8</f>
        <v> </v>
      </c>
      <c r="L9" s="140"/>
      <c r="M9" s="140"/>
      <c r="N9" s="140"/>
      <c r="O9" s="141"/>
      <c r="P9" s="46" t="str">
        <f t="shared" si="0"/>
        <v> </v>
      </c>
      <c r="Q9" s="47" t="str">
        <f t="shared" si="1"/>
        <v> </v>
      </c>
      <c r="R9" s="47" t="str">
        <f t="shared" si="2"/>
        <v> </v>
      </c>
      <c r="S9" s="127" t="str">
        <f t="shared" si="3"/>
        <v> </v>
      </c>
    </row>
    <row r="10" spans="1:19" ht="15" customHeight="1">
      <c r="A10" s="43">
        <f>'S. Listesi'!E7</f>
        <v>4</v>
      </c>
      <c r="B10" s="44" t="str">
        <f>IF('S. Listesi'!F7=0," ",'S. Listesi'!F7)</f>
        <v> </v>
      </c>
      <c r="C10" s="430" t="str">
        <f>IF('S. Listesi'!G7=0,"  ",'S. Listesi'!G7)</f>
        <v>  </v>
      </c>
      <c r="D10" s="430"/>
      <c r="E10" s="430"/>
      <c r="F10" s="430"/>
      <c r="G10" s="430"/>
      <c r="H10" s="430"/>
      <c r="I10" s="45" t="str">
        <f>'1. Sınav'!AT9</f>
        <v> </v>
      </c>
      <c r="J10" s="45" t="str">
        <f>'2. Sınav'!AT9</f>
        <v> </v>
      </c>
      <c r="K10" s="45" t="str">
        <f>'3. Sınav'!AT9</f>
        <v> </v>
      </c>
      <c r="L10" s="140"/>
      <c r="M10" s="140"/>
      <c r="N10" s="140"/>
      <c r="O10" s="141"/>
      <c r="P10" s="46" t="str">
        <f t="shared" si="0"/>
        <v> </v>
      </c>
      <c r="Q10" s="47" t="str">
        <f t="shared" si="1"/>
        <v> </v>
      </c>
      <c r="R10" s="47" t="str">
        <f t="shared" si="2"/>
        <v> </v>
      </c>
      <c r="S10" s="127" t="str">
        <f t="shared" si="3"/>
        <v> </v>
      </c>
    </row>
    <row r="11" spans="1:19" ht="15" customHeight="1">
      <c r="A11" s="43">
        <f>'S. Listesi'!E8</f>
        <v>5</v>
      </c>
      <c r="B11" s="44" t="str">
        <f>IF('S. Listesi'!F8=0," ",'S. Listesi'!F8)</f>
        <v> </v>
      </c>
      <c r="C11" s="430" t="str">
        <f>IF('S. Listesi'!G8=0,"  ",'S. Listesi'!G8)</f>
        <v>  </v>
      </c>
      <c r="D11" s="430"/>
      <c r="E11" s="430"/>
      <c r="F11" s="430"/>
      <c r="G11" s="430"/>
      <c r="H11" s="430"/>
      <c r="I11" s="45" t="str">
        <f>'1. Sınav'!AT10</f>
        <v> </v>
      </c>
      <c r="J11" s="45" t="str">
        <f>'2. Sınav'!AT10</f>
        <v> </v>
      </c>
      <c r="K11" s="45" t="str">
        <f>'3. Sınav'!AT10</f>
        <v> </v>
      </c>
      <c r="L11" s="140"/>
      <c r="M11" s="140"/>
      <c r="N11" s="140"/>
      <c r="O11" s="141"/>
      <c r="P11" s="46" t="str">
        <f t="shared" si="0"/>
        <v> </v>
      </c>
      <c r="Q11" s="47" t="str">
        <f t="shared" si="1"/>
        <v> </v>
      </c>
      <c r="R11" s="47" t="str">
        <f t="shared" si="2"/>
        <v> </v>
      </c>
      <c r="S11" s="127" t="str">
        <f t="shared" si="3"/>
        <v> </v>
      </c>
    </row>
    <row r="12" spans="1:19" ht="15" customHeight="1">
      <c r="A12" s="43">
        <f>'S. Listesi'!E9</f>
        <v>6</v>
      </c>
      <c r="B12" s="44" t="str">
        <f>IF('S. Listesi'!F9=0," ",'S. Listesi'!F9)</f>
        <v> </v>
      </c>
      <c r="C12" s="430" t="str">
        <f>IF('S. Listesi'!G9=0,"  ",'S. Listesi'!G9)</f>
        <v>  </v>
      </c>
      <c r="D12" s="430"/>
      <c r="E12" s="430"/>
      <c r="F12" s="430"/>
      <c r="G12" s="430"/>
      <c r="H12" s="430"/>
      <c r="I12" s="45" t="str">
        <f>'1. Sınav'!AT11</f>
        <v> </v>
      </c>
      <c r="J12" s="45" t="str">
        <f>'2. Sınav'!AT11</f>
        <v> </v>
      </c>
      <c r="K12" s="45" t="str">
        <f>'3. Sınav'!AT11</f>
        <v> </v>
      </c>
      <c r="L12" s="140"/>
      <c r="M12" s="140"/>
      <c r="N12" s="140"/>
      <c r="O12" s="141"/>
      <c r="P12" s="46" t="str">
        <f t="shared" si="0"/>
        <v> </v>
      </c>
      <c r="Q12" s="47" t="str">
        <f t="shared" si="1"/>
        <v> </v>
      </c>
      <c r="R12" s="47" t="str">
        <f t="shared" si="2"/>
        <v> </v>
      </c>
      <c r="S12" s="127" t="str">
        <f t="shared" si="3"/>
        <v> </v>
      </c>
    </row>
    <row r="13" spans="1:19" ht="15" customHeight="1">
      <c r="A13" s="43">
        <f>'S. Listesi'!E10</f>
        <v>7</v>
      </c>
      <c r="B13" s="44" t="str">
        <f>IF('S. Listesi'!F10=0," ",'S. Listesi'!F10)</f>
        <v> </v>
      </c>
      <c r="C13" s="430" t="str">
        <f>IF('S. Listesi'!G10=0,"  ",'S. Listesi'!G10)</f>
        <v>  </v>
      </c>
      <c r="D13" s="430"/>
      <c r="E13" s="430"/>
      <c r="F13" s="430"/>
      <c r="G13" s="430"/>
      <c r="H13" s="430"/>
      <c r="I13" s="45" t="str">
        <f>'1. Sınav'!AT12</f>
        <v> </v>
      </c>
      <c r="J13" s="45" t="str">
        <f>'2. Sınav'!AT12</f>
        <v> </v>
      </c>
      <c r="K13" s="45" t="str">
        <f>'3. Sınav'!AT12</f>
        <v> </v>
      </c>
      <c r="L13" s="140"/>
      <c r="M13" s="140"/>
      <c r="N13" s="140"/>
      <c r="O13" s="141"/>
      <c r="P13" s="46" t="str">
        <f t="shared" si="0"/>
        <v> </v>
      </c>
      <c r="Q13" s="47" t="str">
        <f t="shared" si="1"/>
        <v> </v>
      </c>
      <c r="R13" s="47" t="str">
        <f t="shared" si="2"/>
        <v> </v>
      </c>
      <c r="S13" s="127" t="str">
        <f t="shared" si="3"/>
        <v> </v>
      </c>
    </row>
    <row r="14" spans="1:19" ht="15" customHeight="1">
      <c r="A14" s="43">
        <f>'S. Listesi'!E11</f>
        <v>8</v>
      </c>
      <c r="B14" s="44" t="str">
        <f>IF('S. Listesi'!F11=0," ",'S. Listesi'!F11)</f>
        <v> </v>
      </c>
      <c r="C14" s="430" t="str">
        <f>IF('S. Listesi'!G11=0,"  ",'S. Listesi'!G11)</f>
        <v>  </v>
      </c>
      <c r="D14" s="430"/>
      <c r="E14" s="430"/>
      <c r="F14" s="430"/>
      <c r="G14" s="430"/>
      <c r="H14" s="430"/>
      <c r="I14" s="45" t="str">
        <f>'1. Sınav'!AT13</f>
        <v> </v>
      </c>
      <c r="J14" s="45" t="str">
        <f>'2. Sınav'!AT13</f>
        <v> </v>
      </c>
      <c r="K14" s="45" t="str">
        <f>'3. Sınav'!AT13</f>
        <v> </v>
      </c>
      <c r="L14" s="140"/>
      <c r="M14" s="140"/>
      <c r="N14" s="140"/>
      <c r="O14" s="141"/>
      <c r="P14" s="46" t="str">
        <f t="shared" si="0"/>
        <v> </v>
      </c>
      <c r="Q14" s="47" t="str">
        <f t="shared" si="1"/>
        <v> </v>
      </c>
      <c r="R14" s="47" t="str">
        <f t="shared" si="2"/>
        <v> </v>
      </c>
      <c r="S14" s="127" t="str">
        <f t="shared" si="3"/>
        <v> </v>
      </c>
    </row>
    <row r="15" spans="1:19" ht="15" customHeight="1">
      <c r="A15" s="43">
        <f>'S. Listesi'!E12</f>
        <v>9</v>
      </c>
      <c r="B15" s="44" t="str">
        <f>IF('S. Listesi'!F12=0," ",'S. Listesi'!F12)</f>
        <v> </v>
      </c>
      <c r="C15" s="430" t="str">
        <f>IF('S. Listesi'!G12=0,"  ",'S. Listesi'!G12)</f>
        <v>  </v>
      </c>
      <c r="D15" s="430"/>
      <c r="E15" s="430"/>
      <c r="F15" s="430"/>
      <c r="G15" s="430"/>
      <c r="H15" s="430"/>
      <c r="I15" s="45" t="str">
        <f>'1. Sınav'!AT14</f>
        <v> </v>
      </c>
      <c r="J15" s="45" t="str">
        <f>'2. Sınav'!AT14</f>
        <v> </v>
      </c>
      <c r="K15" s="45" t="str">
        <f>'3. Sınav'!AT14</f>
        <v> </v>
      </c>
      <c r="L15" s="140"/>
      <c r="M15" s="140"/>
      <c r="N15" s="140"/>
      <c r="O15" s="141"/>
      <c r="P15" s="46" t="str">
        <f t="shared" si="0"/>
        <v> </v>
      </c>
      <c r="Q15" s="47" t="str">
        <f t="shared" si="1"/>
        <v> </v>
      </c>
      <c r="R15" s="47" t="str">
        <f t="shared" si="2"/>
        <v> </v>
      </c>
      <c r="S15" s="127" t="str">
        <f t="shared" si="3"/>
        <v> </v>
      </c>
    </row>
    <row r="16" spans="1:19" ht="15" customHeight="1">
      <c r="A16" s="43">
        <f>'S. Listesi'!E13</f>
        <v>10</v>
      </c>
      <c r="B16" s="44" t="str">
        <f>IF('S. Listesi'!F13=0," ",'S. Listesi'!F13)</f>
        <v> </v>
      </c>
      <c r="C16" s="430" t="str">
        <f>IF('S. Listesi'!G13=0,"  ",'S. Listesi'!G13)</f>
        <v>  </v>
      </c>
      <c r="D16" s="430"/>
      <c r="E16" s="430"/>
      <c r="F16" s="430"/>
      <c r="G16" s="430"/>
      <c r="H16" s="430"/>
      <c r="I16" s="45" t="str">
        <f>'1. Sınav'!AT15</f>
        <v> </v>
      </c>
      <c r="J16" s="45" t="str">
        <f>'2. Sınav'!AT15</f>
        <v> </v>
      </c>
      <c r="K16" s="45" t="str">
        <f>'3. Sınav'!AT15</f>
        <v> </v>
      </c>
      <c r="L16" s="140"/>
      <c r="M16" s="140"/>
      <c r="N16" s="140"/>
      <c r="O16" s="141"/>
      <c r="P16" s="46" t="str">
        <f t="shared" si="0"/>
        <v> </v>
      </c>
      <c r="Q16" s="47" t="str">
        <f t="shared" si="1"/>
        <v> </v>
      </c>
      <c r="R16" s="47" t="str">
        <f t="shared" si="2"/>
        <v> </v>
      </c>
      <c r="S16" s="127" t="str">
        <f t="shared" si="3"/>
        <v> </v>
      </c>
    </row>
    <row r="17" spans="1:19" ht="15" customHeight="1">
      <c r="A17" s="43">
        <f>'S. Listesi'!E14</f>
        <v>11</v>
      </c>
      <c r="B17" s="44" t="str">
        <f>IF('S. Listesi'!F14=0," ",'S. Listesi'!F14)</f>
        <v> </v>
      </c>
      <c r="C17" s="430" t="str">
        <f>IF('S. Listesi'!G14=0,"  ",'S. Listesi'!G14)</f>
        <v>  </v>
      </c>
      <c r="D17" s="430"/>
      <c r="E17" s="430"/>
      <c r="F17" s="430"/>
      <c r="G17" s="430"/>
      <c r="H17" s="430"/>
      <c r="I17" s="45" t="str">
        <f>'1. Sınav'!AT16</f>
        <v> </v>
      </c>
      <c r="J17" s="45" t="str">
        <f>'2. Sınav'!AT16</f>
        <v> </v>
      </c>
      <c r="K17" s="45" t="str">
        <f>'3. Sınav'!AT16</f>
        <v> </v>
      </c>
      <c r="L17" s="140"/>
      <c r="M17" s="140"/>
      <c r="N17" s="140"/>
      <c r="O17" s="141"/>
      <c r="P17" s="46" t="str">
        <f t="shared" si="0"/>
        <v> </v>
      </c>
      <c r="Q17" s="47" t="str">
        <f t="shared" si="1"/>
        <v> </v>
      </c>
      <c r="R17" s="47" t="str">
        <f t="shared" si="2"/>
        <v> </v>
      </c>
      <c r="S17" s="127" t="str">
        <f t="shared" si="3"/>
        <v> </v>
      </c>
    </row>
    <row r="18" spans="1:19" ht="15" customHeight="1">
      <c r="A18" s="43">
        <f>'S. Listesi'!E15</f>
        <v>12</v>
      </c>
      <c r="B18" s="44" t="str">
        <f>IF('S. Listesi'!F15=0," ",'S. Listesi'!F15)</f>
        <v> </v>
      </c>
      <c r="C18" s="430" t="str">
        <f>IF('S. Listesi'!G15=0,"  ",'S. Listesi'!G15)</f>
        <v>  </v>
      </c>
      <c r="D18" s="430"/>
      <c r="E18" s="430"/>
      <c r="F18" s="430"/>
      <c r="G18" s="430"/>
      <c r="H18" s="430"/>
      <c r="I18" s="45" t="str">
        <f>'1. Sınav'!AT17</f>
        <v> </v>
      </c>
      <c r="J18" s="45" t="str">
        <f>'2. Sınav'!AT17</f>
        <v> </v>
      </c>
      <c r="K18" s="45" t="str">
        <f>'3. Sınav'!AT17</f>
        <v> </v>
      </c>
      <c r="L18" s="140"/>
      <c r="M18" s="140"/>
      <c r="N18" s="140"/>
      <c r="O18" s="141"/>
      <c r="P18" s="46" t="str">
        <f t="shared" si="0"/>
        <v> </v>
      </c>
      <c r="Q18" s="47" t="str">
        <f t="shared" si="1"/>
        <v> </v>
      </c>
      <c r="R18" s="47" t="str">
        <f t="shared" si="2"/>
        <v> </v>
      </c>
      <c r="S18" s="127" t="str">
        <f t="shared" si="3"/>
        <v> </v>
      </c>
    </row>
    <row r="19" spans="1:19" ht="15" customHeight="1">
      <c r="A19" s="43">
        <f>'S. Listesi'!E16</f>
        <v>13</v>
      </c>
      <c r="B19" s="44" t="str">
        <f>IF('S. Listesi'!F16=0," ",'S. Listesi'!F16)</f>
        <v> </v>
      </c>
      <c r="C19" s="430" t="str">
        <f>IF('S. Listesi'!G16=0,"  ",'S. Listesi'!G16)</f>
        <v>  </v>
      </c>
      <c r="D19" s="430"/>
      <c r="E19" s="430"/>
      <c r="F19" s="430"/>
      <c r="G19" s="430"/>
      <c r="H19" s="430"/>
      <c r="I19" s="45" t="str">
        <f>'1. Sınav'!AT18</f>
        <v> </v>
      </c>
      <c r="J19" s="45" t="str">
        <f>'2. Sınav'!AT18</f>
        <v> </v>
      </c>
      <c r="K19" s="45" t="str">
        <f>'3. Sınav'!AT18</f>
        <v> </v>
      </c>
      <c r="L19" s="140"/>
      <c r="M19" s="140"/>
      <c r="N19" s="140"/>
      <c r="O19" s="141"/>
      <c r="P19" s="46" t="str">
        <f t="shared" si="0"/>
        <v> </v>
      </c>
      <c r="Q19" s="47" t="str">
        <f t="shared" si="1"/>
        <v> </v>
      </c>
      <c r="R19" s="47" t="str">
        <f aca="true" t="shared" si="4" ref="R19:R35">IF(P19=" "," ",IF(P19&gt;84,"PEKİYİ",IF(P19&gt;69,"İYİ",IF(P19&gt;59,"ORTA",IF(P19&gt;49,"GEÇER","GEÇMEZ")))))</f>
        <v> </v>
      </c>
      <c r="S19" s="127" t="str">
        <f t="shared" si="3"/>
        <v> </v>
      </c>
    </row>
    <row r="20" spans="1:19" ht="15" customHeight="1">
      <c r="A20" s="43">
        <f>'S. Listesi'!E17</f>
        <v>14</v>
      </c>
      <c r="B20" s="44" t="str">
        <f>IF('S. Listesi'!F17=0," ",'S. Listesi'!F17)</f>
        <v> </v>
      </c>
      <c r="C20" s="430" t="str">
        <f>IF('S. Listesi'!G17=0,"  ",'S. Listesi'!G17)</f>
        <v>  </v>
      </c>
      <c r="D20" s="430"/>
      <c r="E20" s="430"/>
      <c r="F20" s="430"/>
      <c r="G20" s="430"/>
      <c r="H20" s="430"/>
      <c r="I20" s="45" t="str">
        <f>'1. Sınav'!AT19</f>
        <v> </v>
      </c>
      <c r="J20" s="45" t="str">
        <f>'2. Sınav'!AT19</f>
        <v> </v>
      </c>
      <c r="K20" s="45" t="str">
        <f>'3. Sınav'!AT19</f>
        <v> </v>
      </c>
      <c r="L20" s="140"/>
      <c r="M20" s="140"/>
      <c r="N20" s="140"/>
      <c r="O20" s="141"/>
      <c r="P20" s="46" t="str">
        <f t="shared" si="0"/>
        <v> </v>
      </c>
      <c r="Q20" s="47" t="str">
        <f t="shared" si="1"/>
        <v> </v>
      </c>
      <c r="R20" s="47" t="str">
        <f t="shared" si="4"/>
        <v> </v>
      </c>
      <c r="S20" s="127" t="str">
        <f t="shared" si="3"/>
        <v> </v>
      </c>
    </row>
    <row r="21" spans="1:19" ht="15" customHeight="1">
      <c r="A21" s="43">
        <f>'S. Listesi'!E18</f>
        <v>15</v>
      </c>
      <c r="B21" s="44" t="str">
        <f>IF('S. Listesi'!F18=0," ",'S. Listesi'!F18)</f>
        <v> </v>
      </c>
      <c r="C21" s="430" t="str">
        <f>IF('S. Listesi'!G18=0,"  ",'S. Listesi'!G18)</f>
        <v>  </v>
      </c>
      <c r="D21" s="430"/>
      <c r="E21" s="430"/>
      <c r="F21" s="430"/>
      <c r="G21" s="430"/>
      <c r="H21" s="430"/>
      <c r="I21" s="45" t="str">
        <f>'1. Sınav'!AT20</f>
        <v> </v>
      </c>
      <c r="J21" s="45" t="str">
        <f>'2. Sınav'!AT20</f>
        <v> </v>
      </c>
      <c r="K21" s="45" t="str">
        <f>'3. Sınav'!AT20</f>
        <v> </v>
      </c>
      <c r="L21" s="140"/>
      <c r="M21" s="140"/>
      <c r="N21" s="140"/>
      <c r="O21" s="141"/>
      <c r="P21" s="46" t="str">
        <f t="shared" si="0"/>
        <v> </v>
      </c>
      <c r="Q21" s="47" t="str">
        <f t="shared" si="1"/>
        <v> </v>
      </c>
      <c r="R21" s="47" t="str">
        <f t="shared" si="4"/>
        <v> </v>
      </c>
      <c r="S21" s="127" t="str">
        <f t="shared" si="3"/>
        <v> </v>
      </c>
    </row>
    <row r="22" spans="1:19" ht="15" customHeight="1">
      <c r="A22" s="43">
        <f>'S. Listesi'!E19</f>
        <v>16</v>
      </c>
      <c r="B22" s="44" t="str">
        <f>IF('S. Listesi'!F19=0," ",'S. Listesi'!F19)</f>
        <v> </v>
      </c>
      <c r="C22" s="430" t="str">
        <f>IF('S. Listesi'!G19=0,"  ",'S. Listesi'!G19)</f>
        <v>  </v>
      </c>
      <c r="D22" s="430"/>
      <c r="E22" s="430"/>
      <c r="F22" s="430"/>
      <c r="G22" s="430"/>
      <c r="H22" s="430"/>
      <c r="I22" s="45" t="str">
        <f>'1. Sınav'!AT21</f>
        <v> </v>
      </c>
      <c r="J22" s="45" t="str">
        <f>'2. Sınav'!AT21</f>
        <v> </v>
      </c>
      <c r="K22" s="45" t="str">
        <f>'3. Sınav'!AT21</f>
        <v> </v>
      </c>
      <c r="L22" s="140"/>
      <c r="M22" s="140"/>
      <c r="N22" s="140"/>
      <c r="O22" s="141"/>
      <c r="P22" s="46" t="str">
        <f t="shared" si="0"/>
        <v> </v>
      </c>
      <c r="Q22" s="47" t="str">
        <f t="shared" si="1"/>
        <v> </v>
      </c>
      <c r="R22" s="47" t="str">
        <f t="shared" si="4"/>
        <v> </v>
      </c>
      <c r="S22" s="127" t="str">
        <f t="shared" si="3"/>
        <v> </v>
      </c>
    </row>
    <row r="23" spans="1:19" ht="15" customHeight="1">
      <c r="A23" s="43">
        <f>'S. Listesi'!E20</f>
        <v>17</v>
      </c>
      <c r="B23" s="44" t="str">
        <f>IF('S. Listesi'!F20=0," ",'S. Listesi'!F20)</f>
        <v> </v>
      </c>
      <c r="C23" s="430" t="str">
        <f>IF('S. Listesi'!G20=0,"  ",'S. Listesi'!G20)</f>
        <v>  </v>
      </c>
      <c r="D23" s="430"/>
      <c r="E23" s="430"/>
      <c r="F23" s="430"/>
      <c r="G23" s="430"/>
      <c r="H23" s="430"/>
      <c r="I23" s="45" t="str">
        <f>'1. Sınav'!AT22</f>
        <v> </v>
      </c>
      <c r="J23" s="45" t="str">
        <f>'2. Sınav'!AT22</f>
        <v> </v>
      </c>
      <c r="K23" s="45" t="str">
        <f>'3. Sınav'!AT22</f>
        <v> </v>
      </c>
      <c r="L23" s="140"/>
      <c r="M23" s="140"/>
      <c r="N23" s="140"/>
      <c r="O23" s="141"/>
      <c r="P23" s="46" t="str">
        <f t="shared" si="0"/>
        <v> </v>
      </c>
      <c r="Q23" s="47" t="str">
        <f t="shared" si="1"/>
        <v> </v>
      </c>
      <c r="R23" s="47" t="str">
        <f t="shared" si="4"/>
        <v> </v>
      </c>
      <c r="S23" s="127" t="str">
        <f t="shared" si="3"/>
        <v> </v>
      </c>
    </row>
    <row r="24" spans="1:19" ht="15" customHeight="1">
      <c r="A24" s="43">
        <f>'S. Listesi'!E21</f>
        <v>18</v>
      </c>
      <c r="B24" s="44" t="str">
        <f>IF('S. Listesi'!F21=0," ",'S. Listesi'!F21)</f>
        <v> </v>
      </c>
      <c r="C24" s="430" t="str">
        <f>IF('S. Listesi'!G21=0,"  ",'S. Listesi'!G21)</f>
        <v>  </v>
      </c>
      <c r="D24" s="430"/>
      <c r="E24" s="430"/>
      <c r="F24" s="430"/>
      <c r="G24" s="430"/>
      <c r="H24" s="430"/>
      <c r="I24" s="45" t="str">
        <f>'1. Sınav'!AT23</f>
        <v> </v>
      </c>
      <c r="J24" s="45" t="str">
        <f>'2. Sınav'!AT23</f>
        <v> </v>
      </c>
      <c r="K24" s="45" t="str">
        <f>'3. Sınav'!AT23</f>
        <v> </v>
      </c>
      <c r="L24" s="140"/>
      <c r="M24" s="140"/>
      <c r="N24" s="140"/>
      <c r="O24" s="141"/>
      <c r="P24" s="46" t="str">
        <f t="shared" si="0"/>
        <v> </v>
      </c>
      <c r="Q24" s="47" t="str">
        <f t="shared" si="1"/>
        <v> </v>
      </c>
      <c r="R24" s="47" t="str">
        <f t="shared" si="4"/>
        <v> </v>
      </c>
      <c r="S24" s="127" t="str">
        <f t="shared" si="3"/>
        <v> </v>
      </c>
    </row>
    <row r="25" spans="1:19" ht="15" customHeight="1">
      <c r="A25" s="43">
        <f>'S. Listesi'!E22</f>
        <v>19</v>
      </c>
      <c r="B25" s="44" t="str">
        <f>IF('S. Listesi'!F22=0," ",'S. Listesi'!F22)</f>
        <v> </v>
      </c>
      <c r="C25" s="430" t="str">
        <f>IF('S. Listesi'!G22=0,"  ",'S. Listesi'!G22)</f>
        <v>  </v>
      </c>
      <c r="D25" s="430"/>
      <c r="E25" s="430"/>
      <c r="F25" s="430"/>
      <c r="G25" s="430"/>
      <c r="H25" s="430"/>
      <c r="I25" s="45" t="str">
        <f>'1. Sınav'!AT24</f>
        <v> </v>
      </c>
      <c r="J25" s="45" t="str">
        <f>'2. Sınav'!AT24</f>
        <v> </v>
      </c>
      <c r="K25" s="45" t="str">
        <f>'3. Sınav'!AT24</f>
        <v> </v>
      </c>
      <c r="L25" s="140"/>
      <c r="M25" s="140"/>
      <c r="N25" s="140"/>
      <c r="O25" s="141"/>
      <c r="P25" s="46" t="str">
        <f t="shared" si="0"/>
        <v> </v>
      </c>
      <c r="Q25" s="47" t="str">
        <f t="shared" si="1"/>
        <v> </v>
      </c>
      <c r="R25" s="47" t="str">
        <f t="shared" si="4"/>
        <v> </v>
      </c>
      <c r="S25" s="127" t="str">
        <f t="shared" si="3"/>
        <v> </v>
      </c>
    </row>
    <row r="26" spans="1:19" ht="15" customHeight="1">
      <c r="A26" s="43">
        <f>'S. Listesi'!E23</f>
        <v>20</v>
      </c>
      <c r="B26" s="44" t="str">
        <f>IF('S. Listesi'!F23=0," ",'S. Listesi'!F23)</f>
        <v> </v>
      </c>
      <c r="C26" s="430" t="str">
        <f>IF('S. Listesi'!G23=0,"  ",'S. Listesi'!G23)</f>
        <v>  </v>
      </c>
      <c r="D26" s="430"/>
      <c r="E26" s="430"/>
      <c r="F26" s="430"/>
      <c r="G26" s="430"/>
      <c r="H26" s="430"/>
      <c r="I26" s="45" t="str">
        <f>'1. Sınav'!AT25</f>
        <v> </v>
      </c>
      <c r="J26" s="45" t="str">
        <f>'2. Sınav'!AT25</f>
        <v> </v>
      </c>
      <c r="K26" s="45" t="str">
        <f>'3. Sınav'!AT25</f>
        <v> </v>
      </c>
      <c r="L26" s="140"/>
      <c r="M26" s="140"/>
      <c r="N26" s="140"/>
      <c r="O26" s="141"/>
      <c r="P26" s="46" t="str">
        <f t="shared" si="0"/>
        <v> </v>
      </c>
      <c r="Q26" s="47" t="str">
        <f t="shared" si="1"/>
        <v> </v>
      </c>
      <c r="R26" s="47" t="str">
        <f t="shared" si="4"/>
        <v> </v>
      </c>
      <c r="S26" s="127" t="str">
        <f t="shared" si="3"/>
        <v> </v>
      </c>
    </row>
    <row r="27" spans="1:19" ht="15" customHeight="1">
      <c r="A27" s="43">
        <f>'S. Listesi'!E24</f>
        <v>21</v>
      </c>
      <c r="B27" s="44" t="str">
        <f>IF('S. Listesi'!F24=0," ",'S. Listesi'!F24)</f>
        <v> </v>
      </c>
      <c r="C27" s="430" t="str">
        <f>IF('S. Listesi'!G24=0,"  ",'S. Listesi'!G24)</f>
        <v>  </v>
      </c>
      <c r="D27" s="430"/>
      <c r="E27" s="430"/>
      <c r="F27" s="430"/>
      <c r="G27" s="430"/>
      <c r="H27" s="430"/>
      <c r="I27" s="45" t="str">
        <f>'1. Sınav'!AT26</f>
        <v> </v>
      </c>
      <c r="J27" s="45" t="str">
        <f>'2. Sınav'!AT26</f>
        <v> </v>
      </c>
      <c r="K27" s="45" t="str">
        <f>'3. Sınav'!AT26</f>
        <v> </v>
      </c>
      <c r="L27" s="140"/>
      <c r="M27" s="140"/>
      <c r="N27" s="140"/>
      <c r="O27" s="141"/>
      <c r="P27" s="46" t="str">
        <f t="shared" si="0"/>
        <v> </v>
      </c>
      <c r="Q27" s="47" t="str">
        <f t="shared" si="1"/>
        <v> </v>
      </c>
      <c r="R27" s="47" t="str">
        <f t="shared" si="4"/>
        <v> </v>
      </c>
      <c r="S27" s="127" t="str">
        <f t="shared" si="3"/>
        <v> </v>
      </c>
    </row>
    <row r="28" spans="1:19" ht="15" customHeight="1">
      <c r="A28" s="43">
        <f>'S. Listesi'!E25</f>
        <v>22</v>
      </c>
      <c r="B28" s="44" t="str">
        <f>IF('S. Listesi'!F25=0," ",'S. Listesi'!F25)</f>
        <v> </v>
      </c>
      <c r="C28" s="430" t="str">
        <f>IF('S. Listesi'!G25=0,"  ",'S. Listesi'!G25)</f>
        <v>  </v>
      </c>
      <c r="D28" s="430"/>
      <c r="E28" s="430"/>
      <c r="F28" s="430"/>
      <c r="G28" s="430"/>
      <c r="H28" s="430"/>
      <c r="I28" s="45" t="str">
        <f>'1. Sınav'!AT27</f>
        <v> </v>
      </c>
      <c r="J28" s="45" t="str">
        <f>'2. Sınav'!AT27</f>
        <v> </v>
      </c>
      <c r="K28" s="45" t="str">
        <f>'3. Sınav'!AT27</f>
        <v> </v>
      </c>
      <c r="L28" s="140"/>
      <c r="M28" s="140"/>
      <c r="N28" s="140"/>
      <c r="O28" s="141"/>
      <c r="P28" s="46" t="str">
        <f t="shared" si="0"/>
        <v> </v>
      </c>
      <c r="Q28" s="47" t="str">
        <f t="shared" si="1"/>
        <v> </v>
      </c>
      <c r="R28" s="47" t="str">
        <f t="shared" si="4"/>
        <v> </v>
      </c>
      <c r="S28" s="127" t="str">
        <f t="shared" si="3"/>
        <v> </v>
      </c>
    </row>
    <row r="29" spans="1:19" ht="15" customHeight="1">
      <c r="A29" s="43">
        <f>'S. Listesi'!E26</f>
        <v>23</v>
      </c>
      <c r="B29" s="44" t="str">
        <f>IF('S. Listesi'!F26=0," ",'S. Listesi'!F26)</f>
        <v> </v>
      </c>
      <c r="C29" s="458" t="str">
        <f>IF('S. Listesi'!G26=0,"  ",'S. Listesi'!G26)</f>
        <v>  </v>
      </c>
      <c r="D29" s="459"/>
      <c r="E29" s="459"/>
      <c r="F29" s="459"/>
      <c r="G29" s="459"/>
      <c r="H29" s="459"/>
      <c r="I29" s="45" t="str">
        <f>'1. Sınav'!AT28</f>
        <v> </v>
      </c>
      <c r="J29" s="45" t="str">
        <f>'2. Sınav'!AT28</f>
        <v> </v>
      </c>
      <c r="K29" s="45" t="str">
        <f>'3. Sınav'!AT28</f>
        <v> </v>
      </c>
      <c r="L29" s="140"/>
      <c r="M29" s="140"/>
      <c r="N29" s="140"/>
      <c r="O29" s="141"/>
      <c r="P29" s="46" t="str">
        <f t="shared" si="0"/>
        <v> </v>
      </c>
      <c r="Q29" s="47" t="str">
        <f t="shared" si="1"/>
        <v> </v>
      </c>
      <c r="R29" s="47" t="str">
        <f t="shared" si="4"/>
        <v> </v>
      </c>
      <c r="S29" s="127" t="str">
        <f t="shared" si="3"/>
        <v> </v>
      </c>
    </row>
    <row r="30" spans="1:19" ht="15" customHeight="1">
      <c r="A30" s="43">
        <f>'S. Listesi'!E27</f>
        <v>24</v>
      </c>
      <c r="B30" s="44" t="str">
        <f>IF('S. Listesi'!F27=0," ",'S. Listesi'!F27)</f>
        <v> </v>
      </c>
      <c r="C30" s="458" t="str">
        <f>IF('S. Listesi'!G27=0,"  ",'S. Listesi'!G27)</f>
        <v>  </v>
      </c>
      <c r="D30" s="459"/>
      <c r="E30" s="459"/>
      <c r="F30" s="459"/>
      <c r="G30" s="459"/>
      <c r="H30" s="459"/>
      <c r="I30" s="45" t="str">
        <f>'1. Sınav'!AT29</f>
        <v> </v>
      </c>
      <c r="J30" s="45" t="str">
        <f>'2. Sınav'!AT29</f>
        <v> </v>
      </c>
      <c r="K30" s="45" t="str">
        <f>'3. Sınav'!AT29</f>
        <v> </v>
      </c>
      <c r="L30" s="140"/>
      <c r="M30" s="140"/>
      <c r="N30" s="140"/>
      <c r="O30" s="141"/>
      <c r="P30" s="46" t="str">
        <f t="shared" si="0"/>
        <v> </v>
      </c>
      <c r="Q30" s="47" t="str">
        <f t="shared" si="1"/>
        <v> </v>
      </c>
      <c r="R30" s="47" t="str">
        <f t="shared" si="4"/>
        <v> </v>
      </c>
      <c r="S30" s="127" t="str">
        <f t="shared" si="3"/>
        <v> </v>
      </c>
    </row>
    <row r="31" spans="1:19" ht="15" customHeight="1">
      <c r="A31" s="43">
        <f>'S. Listesi'!E28</f>
        <v>25</v>
      </c>
      <c r="B31" s="44" t="str">
        <f>IF('S. Listesi'!F28=0," ",'S. Listesi'!F28)</f>
        <v> </v>
      </c>
      <c r="C31" s="458" t="str">
        <f>IF('S. Listesi'!G28=0,"  ",'S. Listesi'!G28)</f>
        <v>  </v>
      </c>
      <c r="D31" s="459"/>
      <c r="E31" s="459"/>
      <c r="F31" s="459"/>
      <c r="G31" s="459"/>
      <c r="H31" s="459"/>
      <c r="I31" s="45" t="str">
        <f>'1. Sınav'!AT30</f>
        <v> </v>
      </c>
      <c r="J31" s="45" t="str">
        <f>'2. Sınav'!AT30</f>
        <v> </v>
      </c>
      <c r="K31" s="45" t="str">
        <f>'3. Sınav'!AT30</f>
        <v> </v>
      </c>
      <c r="L31" s="140"/>
      <c r="M31" s="140"/>
      <c r="N31" s="140"/>
      <c r="O31" s="141"/>
      <c r="P31" s="46" t="str">
        <f t="shared" si="0"/>
        <v> </v>
      </c>
      <c r="Q31" s="47" t="str">
        <f t="shared" si="1"/>
        <v> </v>
      </c>
      <c r="R31" s="47" t="str">
        <f t="shared" si="4"/>
        <v> </v>
      </c>
      <c r="S31" s="127" t="str">
        <f t="shared" si="3"/>
        <v> </v>
      </c>
    </row>
    <row r="32" spans="1:19" ht="15" customHeight="1">
      <c r="A32" s="43">
        <f>'S. Listesi'!E29</f>
        <v>26</v>
      </c>
      <c r="B32" s="44" t="str">
        <f>IF('S. Listesi'!F29=0," ",'S. Listesi'!F29)</f>
        <v> </v>
      </c>
      <c r="C32" s="458" t="str">
        <f>IF('S. Listesi'!G29=0,"  ",'S. Listesi'!G29)</f>
        <v>  </v>
      </c>
      <c r="D32" s="459"/>
      <c r="E32" s="459"/>
      <c r="F32" s="459"/>
      <c r="G32" s="459"/>
      <c r="H32" s="459"/>
      <c r="I32" s="45" t="str">
        <f>'1. Sınav'!AT31</f>
        <v> </v>
      </c>
      <c r="J32" s="45" t="str">
        <f>'2. Sınav'!AT31</f>
        <v> </v>
      </c>
      <c r="K32" s="45" t="str">
        <f>'3. Sınav'!AT31</f>
        <v> </v>
      </c>
      <c r="L32" s="140"/>
      <c r="M32" s="140"/>
      <c r="N32" s="140"/>
      <c r="O32" s="141"/>
      <c r="P32" s="46" t="str">
        <f t="shared" si="0"/>
        <v> </v>
      </c>
      <c r="Q32" s="47" t="str">
        <f t="shared" si="1"/>
        <v> </v>
      </c>
      <c r="R32" s="47" t="str">
        <f t="shared" si="4"/>
        <v> </v>
      </c>
      <c r="S32" s="127" t="str">
        <f t="shared" si="3"/>
        <v> </v>
      </c>
    </row>
    <row r="33" spans="1:19" ht="15" customHeight="1">
      <c r="A33" s="43">
        <f>'S. Listesi'!E30</f>
        <v>27</v>
      </c>
      <c r="B33" s="44" t="str">
        <f>IF('S. Listesi'!F30=0," ",'S. Listesi'!F30)</f>
        <v> </v>
      </c>
      <c r="C33" s="458" t="str">
        <f>IF('S. Listesi'!G30=0,"  ",'S. Listesi'!G30)</f>
        <v>  </v>
      </c>
      <c r="D33" s="459"/>
      <c r="E33" s="459"/>
      <c r="F33" s="459"/>
      <c r="G33" s="459"/>
      <c r="H33" s="459"/>
      <c r="I33" s="45" t="str">
        <f>'1. Sınav'!AT32</f>
        <v> </v>
      </c>
      <c r="J33" s="45" t="str">
        <f>'2. Sınav'!AT32</f>
        <v> </v>
      </c>
      <c r="K33" s="45" t="str">
        <f>'3. Sınav'!AT32</f>
        <v> </v>
      </c>
      <c r="L33" s="140"/>
      <c r="M33" s="140"/>
      <c r="N33" s="140"/>
      <c r="O33" s="141"/>
      <c r="P33" s="46" t="str">
        <f t="shared" si="0"/>
        <v> </v>
      </c>
      <c r="Q33" s="47" t="str">
        <f t="shared" si="1"/>
        <v> </v>
      </c>
      <c r="R33" s="47" t="str">
        <f t="shared" si="4"/>
        <v> </v>
      </c>
      <c r="S33" s="127" t="str">
        <f t="shared" si="3"/>
        <v> </v>
      </c>
    </row>
    <row r="34" spans="1:19" ht="15" customHeight="1">
      <c r="A34" s="43">
        <f>'S. Listesi'!E31</f>
        <v>28</v>
      </c>
      <c r="B34" s="44" t="str">
        <f>IF('S. Listesi'!F31=0," ",'S. Listesi'!F31)</f>
        <v> </v>
      </c>
      <c r="C34" s="458" t="str">
        <f>IF('S. Listesi'!G31=0,"  ",'S. Listesi'!G31)</f>
        <v>  </v>
      </c>
      <c r="D34" s="459"/>
      <c r="E34" s="459"/>
      <c r="F34" s="459"/>
      <c r="G34" s="459"/>
      <c r="H34" s="459"/>
      <c r="I34" s="45" t="str">
        <f>'1. Sınav'!AT33</f>
        <v> </v>
      </c>
      <c r="J34" s="45" t="str">
        <f>'2. Sınav'!AT33</f>
        <v> </v>
      </c>
      <c r="K34" s="45" t="str">
        <f>'3. Sınav'!AT33</f>
        <v> </v>
      </c>
      <c r="L34" s="140"/>
      <c r="M34" s="140"/>
      <c r="N34" s="140"/>
      <c r="O34" s="141"/>
      <c r="P34" s="46" t="str">
        <f t="shared" si="0"/>
        <v> </v>
      </c>
      <c r="Q34" s="47" t="str">
        <f t="shared" si="1"/>
        <v> </v>
      </c>
      <c r="R34" s="47" t="str">
        <f t="shared" si="4"/>
        <v> </v>
      </c>
      <c r="S34" s="127" t="str">
        <f t="shared" si="3"/>
        <v> </v>
      </c>
    </row>
    <row r="35" spans="1:19" ht="15" customHeight="1">
      <c r="A35" s="43">
        <f>'S. Listesi'!E32</f>
        <v>29</v>
      </c>
      <c r="B35" s="44" t="str">
        <f>IF('S. Listesi'!F32=0," ",'S. Listesi'!F32)</f>
        <v> </v>
      </c>
      <c r="C35" s="430" t="str">
        <f>IF('S. Listesi'!G32=0,"  ",'S. Listesi'!G32)</f>
        <v>  </v>
      </c>
      <c r="D35" s="430"/>
      <c r="E35" s="430"/>
      <c r="F35" s="430"/>
      <c r="G35" s="430"/>
      <c r="H35" s="430"/>
      <c r="I35" s="45" t="str">
        <f>'1. Sınav'!AT34</f>
        <v> </v>
      </c>
      <c r="J35" s="45" t="str">
        <f>'2. Sınav'!AT34</f>
        <v> </v>
      </c>
      <c r="K35" s="45" t="str">
        <f>'3. Sınav'!AT34</f>
        <v> </v>
      </c>
      <c r="L35" s="140"/>
      <c r="M35" s="140"/>
      <c r="N35" s="140"/>
      <c r="O35" s="141"/>
      <c r="P35" s="46" t="str">
        <f t="shared" si="0"/>
        <v> </v>
      </c>
      <c r="Q35" s="47" t="str">
        <f t="shared" si="1"/>
        <v> </v>
      </c>
      <c r="R35" s="47" t="str">
        <f t="shared" si="4"/>
        <v> </v>
      </c>
      <c r="S35" s="127" t="str">
        <f t="shared" si="3"/>
        <v> </v>
      </c>
    </row>
    <row r="36" spans="1:19" ht="15" customHeight="1">
      <c r="A36" s="43">
        <f>'S. Listesi'!E33</f>
        <v>30</v>
      </c>
      <c r="B36" s="44" t="str">
        <f>IF('S. Listesi'!F33=0," ",'S. Listesi'!F33)</f>
        <v> </v>
      </c>
      <c r="C36" s="430" t="str">
        <f>IF('S. Listesi'!G33=0,"  ",'S. Listesi'!G33)</f>
        <v>  </v>
      </c>
      <c r="D36" s="430"/>
      <c r="E36" s="430"/>
      <c r="F36" s="430"/>
      <c r="G36" s="430"/>
      <c r="H36" s="430"/>
      <c r="I36" s="45" t="str">
        <f>'1. Sınav'!AT35</f>
        <v> </v>
      </c>
      <c r="J36" s="45" t="str">
        <f>'2. Sınav'!AT35</f>
        <v> </v>
      </c>
      <c r="K36" s="45" t="str">
        <f>'3. Sınav'!AT35</f>
        <v> </v>
      </c>
      <c r="L36" s="140"/>
      <c r="M36" s="140"/>
      <c r="N36" s="140"/>
      <c r="O36" s="141"/>
      <c r="P36" s="46" t="str">
        <f t="shared" si="0"/>
        <v> </v>
      </c>
      <c r="Q36" s="47" t="str">
        <f t="shared" si="1"/>
        <v> </v>
      </c>
      <c r="R36" s="47"/>
      <c r="S36" s="127" t="str">
        <f t="shared" si="3"/>
        <v> </v>
      </c>
    </row>
    <row r="37" spans="1:19" ht="15" customHeight="1">
      <c r="A37" s="43">
        <f>'S. Listesi'!E34</f>
        <v>31</v>
      </c>
      <c r="B37" s="44" t="str">
        <f>IF('S. Listesi'!F34=0," ",'S. Listesi'!F34)</f>
        <v> </v>
      </c>
      <c r="C37" s="430" t="str">
        <f>IF('S. Listesi'!G34=0,"  ",'S. Listesi'!G34)</f>
        <v>  </v>
      </c>
      <c r="D37" s="430"/>
      <c r="E37" s="430"/>
      <c r="F37" s="430"/>
      <c r="G37" s="430"/>
      <c r="H37" s="430"/>
      <c r="I37" s="45" t="str">
        <f>'1. Sınav'!AT36</f>
        <v> </v>
      </c>
      <c r="J37" s="45" t="str">
        <f>'2. Sınav'!AT36</f>
        <v> </v>
      </c>
      <c r="K37" s="45" t="str">
        <f>'3. Sınav'!AT36</f>
        <v> </v>
      </c>
      <c r="L37" s="140"/>
      <c r="M37" s="140"/>
      <c r="N37" s="140"/>
      <c r="O37" s="141"/>
      <c r="P37" s="46" t="str">
        <f t="shared" si="0"/>
        <v> </v>
      </c>
      <c r="Q37" s="47" t="str">
        <f t="shared" si="1"/>
        <v> </v>
      </c>
      <c r="R37" s="47"/>
      <c r="S37" s="127" t="str">
        <f t="shared" si="3"/>
        <v> </v>
      </c>
    </row>
    <row r="38" spans="1:19" ht="15" customHeight="1">
      <c r="A38" s="43">
        <f>'S. Listesi'!E35</f>
        <v>32</v>
      </c>
      <c r="B38" s="44" t="str">
        <f>IF('S. Listesi'!F35=0," ",'S. Listesi'!F35)</f>
        <v> </v>
      </c>
      <c r="C38" s="430" t="str">
        <f>IF('S. Listesi'!G35=0,"  ",'S. Listesi'!G35)</f>
        <v>  </v>
      </c>
      <c r="D38" s="430"/>
      <c r="E38" s="430"/>
      <c r="F38" s="430"/>
      <c r="G38" s="430"/>
      <c r="H38" s="430"/>
      <c r="I38" s="45" t="str">
        <f>'1. Sınav'!AT37</f>
        <v> </v>
      </c>
      <c r="J38" s="45" t="str">
        <f>'2. Sınav'!AT37</f>
        <v> </v>
      </c>
      <c r="K38" s="45" t="str">
        <f>'3. Sınav'!AT37</f>
        <v> </v>
      </c>
      <c r="L38" s="140"/>
      <c r="M38" s="140"/>
      <c r="N38" s="140"/>
      <c r="O38" s="141"/>
      <c r="P38" s="46" t="str">
        <f t="shared" si="0"/>
        <v> </v>
      </c>
      <c r="Q38" s="47" t="str">
        <f t="shared" si="1"/>
        <v> </v>
      </c>
      <c r="R38" s="47"/>
      <c r="S38" s="127" t="str">
        <f t="shared" si="3"/>
        <v> </v>
      </c>
    </row>
    <row r="39" spans="1:19" ht="15" customHeight="1">
      <c r="A39" s="43">
        <f>'S. Listesi'!E36</f>
        <v>33</v>
      </c>
      <c r="B39" s="44" t="str">
        <f>IF('S. Listesi'!F36=0," ",'S. Listesi'!F36)</f>
        <v> </v>
      </c>
      <c r="C39" s="430" t="str">
        <f>IF('S. Listesi'!G36=0,"  ",'S. Listesi'!G36)</f>
        <v>  </v>
      </c>
      <c r="D39" s="430"/>
      <c r="E39" s="430"/>
      <c r="F39" s="430"/>
      <c r="G39" s="430"/>
      <c r="H39" s="430"/>
      <c r="I39" s="45" t="str">
        <f>'1. Sınav'!AT38</f>
        <v> </v>
      </c>
      <c r="J39" s="45" t="str">
        <f>'2. Sınav'!AT38</f>
        <v> </v>
      </c>
      <c r="K39" s="45" t="str">
        <f>'3. Sınav'!AT38</f>
        <v> </v>
      </c>
      <c r="L39" s="140"/>
      <c r="M39" s="140"/>
      <c r="N39" s="140"/>
      <c r="O39" s="141"/>
      <c r="P39" s="46" t="str">
        <f t="shared" si="0"/>
        <v> </v>
      </c>
      <c r="Q39" s="47" t="str">
        <f t="shared" si="1"/>
        <v> </v>
      </c>
      <c r="R39" s="47"/>
      <c r="S39" s="127" t="str">
        <f t="shared" si="3"/>
        <v> </v>
      </c>
    </row>
    <row r="40" spans="1:19" ht="15" customHeight="1">
      <c r="A40" s="43">
        <f>'S. Listesi'!E37</f>
        <v>34</v>
      </c>
      <c r="B40" s="44" t="str">
        <f>IF('S. Listesi'!F37=0," ",'S. Listesi'!F37)</f>
        <v> </v>
      </c>
      <c r="C40" s="430" t="str">
        <f>IF('S. Listesi'!G37=0,"  ",'S. Listesi'!G37)</f>
        <v>  </v>
      </c>
      <c r="D40" s="430"/>
      <c r="E40" s="430"/>
      <c r="F40" s="430"/>
      <c r="G40" s="430"/>
      <c r="H40" s="430"/>
      <c r="I40" s="45" t="str">
        <f>'1. Sınav'!AT39</f>
        <v> </v>
      </c>
      <c r="J40" s="45" t="str">
        <f>'2. Sınav'!AT39</f>
        <v> </v>
      </c>
      <c r="K40" s="45" t="str">
        <f>'3. Sınav'!AT39</f>
        <v> </v>
      </c>
      <c r="L40" s="140"/>
      <c r="M40" s="140"/>
      <c r="N40" s="140"/>
      <c r="O40" s="141"/>
      <c r="P40" s="46" t="str">
        <f t="shared" si="0"/>
        <v> </v>
      </c>
      <c r="Q40" s="47" t="str">
        <f t="shared" si="1"/>
        <v> </v>
      </c>
      <c r="R40" s="47"/>
      <c r="S40" s="127" t="str">
        <f t="shared" si="3"/>
        <v> </v>
      </c>
    </row>
    <row r="41" spans="1:19" ht="15" customHeight="1">
      <c r="A41" s="43">
        <f>'S. Listesi'!E38</f>
        <v>35</v>
      </c>
      <c r="B41" s="44"/>
      <c r="C41" s="430"/>
      <c r="D41" s="430"/>
      <c r="E41" s="430"/>
      <c r="F41" s="430"/>
      <c r="G41" s="430"/>
      <c r="H41" s="430"/>
      <c r="I41" s="45" t="str">
        <f>'1. Sınav'!AT40</f>
        <v> </v>
      </c>
      <c r="J41" s="45" t="str">
        <f>'2. Sınav'!AT40</f>
        <v> </v>
      </c>
      <c r="K41" s="45" t="str">
        <f>'3. Sınav'!AT40</f>
        <v> </v>
      </c>
      <c r="L41" s="140"/>
      <c r="M41" s="140"/>
      <c r="N41" s="140"/>
      <c r="O41" s="141"/>
      <c r="P41" s="46" t="str">
        <f t="shared" si="0"/>
        <v> </v>
      </c>
      <c r="Q41" s="47" t="str">
        <f t="shared" si="1"/>
        <v> </v>
      </c>
      <c r="R41" s="47"/>
      <c r="S41" s="127" t="str">
        <f t="shared" si="3"/>
        <v> </v>
      </c>
    </row>
    <row r="42" spans="1:19" ht="15" customHeight="1">
      <c r="A42" s="43">
        <f>'S. Listesi'!E39</f>
        <v>36</v>
      </c>
      <c r="B42" s="44"/>
      <c r="C42" s="430"/>
      <c r="D42" s="430"/>
      <c r="E42" s="430"/>
      <c r="F42" s="430"/>
      <c r="G42" s="430"/>
      <c r="H42" s="430"/>
      <c r="I42" s="45" t="str">
        <f>'1. Sınav'!AT41</f>
        <v> </v>
      </c>
      <c r="J42" s="45" t="str">
        <f>'2. Sınav'!AT41</f>
        <v> </v>
      </c>
      <c r="K42" s="45" t="str">
        <f>'3. Sınav'!AT41</f>
        <v> </v>
      </c>
      <c r="L42" s="140"/>
      <c r="M42" s="140"/>
      <c r="N42" s="140"/>
      <c r="O42" s="141"/>
      <c r="P42" s="46" t="str">
        <f t="shared" si="0"/>
        <v> </v>
      </c>
      <c r="Q42" s="47" t="str">
        <f t="shared" si="1"/>
        <v> </v>
      </c>
      <c r="R42" s="47"/>
      <c r="S42" s="127" t="str">
        <f t="shared" si="3"/>
        <v> </v>
      </c>
    </row>
    <row r="43" spans="1:19" ht="15" customHeight="1">
      <c r="A43" s="43">
        <f>'S. Listesi'!E40</f>
        <v>37</v>
      </c>
      <c r="B43" s="44"/>
      <c r="C43" s="430"/>
      <c r="D43" s="430"/>
      <c r="E43" s="430"/>
      <c r="F43" s="430"/>
      <c r="G43" s="430"/>
      <c r="H43" s="430"/>
      <c r="I43" s="45" t="str">
        <f>'1. Sınav'!AT42</f>
        <v> </v>
      </c>
      <c r="J43" s="45" t="str">
        <f>'2. Sınav'!AT42</f>
        <v> </v>
      </c>
      <c r="K43" s="45" t="str">
        <f>'3. Sınav'!AT42</f>
        <v> </v>
      </c>
      <c r="L43" s="140"/>
      <c r="M43" s="140"/>
      <c r="N43" s="140"/>
      <c r="O43" s="141"/>
      <c r="P43" s="46" t="str">
        <f t="shared" si="0"/>
        <v> </v>
      </c>
      <c r="Q43" s="47" t="str">
        <f t="shared" si="1"/>
        <v> </v>
      </c>
      <c r="R43" s="47"/>
      <c r="S43" s="127" t="str">
        <f t="shared" si="3"/>
        <v> </v>
      </c>
    </row>
    <row r="44" spans="1:19" ht="15" customHeight="1">
      <c r="A44" s="43">
        <f>'S. Listesi'!E41</f>
        <v>38</v>
      </c>
      <c r="B44" s="44"/>
      <c r="C44" s="430"/>
      <c r="D44" s="430"/>
      <c r="E44" s="430"/>
      <c r="F44" s="430"/>
      <c r="G44" s="430"/>
      <c r="H44" s="430"/>
      <c r="I44" s="45" t="str">
        <f>'1. Sınav'!AT43</f>
        <v> </v>
      </c>
      <c r="J44" s="45" t="str">
        <f>'2. Sınav'!AT43</f>
        <v> </v>
      </c>
      <c r="K44" s="45" t="str">
        <f>'3. Sınav'!AT43</f>
        <v> </v>
      </c>
      <c r="L44" s="140"/>
      <c r="M44" s="140"/>
      <c r="N44" s="140"/>
      <c r="O44" s="141"/>
      <c r="P44" s="46" t="str">
        <f t="shared" si="0"/>
        <v> </v>
      </c>
      <c r="Q44" s="47" t="str">
        <f t="shared" si="1"/>
        <v> </v>
      </c>
      <c r="R44" s="47"/>
      <c r="S44" s="127" t="str">
        <f t="shared" si="3"/>
        <v> </v>
      </c>
    </row>
    <row r="45" spans="1:19" ht="15" customHeight="1">
      <c r="A45" s="43">
        <f>'S. Listesi'!E42</f>
        <v>39</v>
      </c>
      <c r="B45" s="44"/>
      <c r="C45" s="430"/>
      <c r="D45" s="430"/>
      <c r="E45" s="430"/>
      <c r="F45" s="430"/>
      <c r="G45" s="430"/>
      <c r="H45" s="430"/>
      <c r="I45" s="45" t="str">
        <f>'1. Sınav'!AT44</f>
        <v> </v>
      </c>
      <c r="J45" s="45" t="str">
        <f>'2. Sınav'!AT44</f>
        <v> </v>
      </c>
      <c r="K45" s="45" t="str">
        <f>'3. Sınav'!AT44</f>
        <v> </v>
      </c>
      <c r="L45" s="140"/>
      <c r="M45" s="140"/>
      <c r="N45" s="140"/>
      <c r="O45" s="141"/>
      <c r="P45" s="46" t="str">
        <f t="shared" si="0"/>
        <v> </v>
      </c>
      <c r="Q45" s="47" t="str">
        <f t="shared" si="1"/>
        <v> </v>
      </c>
      <c r="R45" s="47"/>
      <c r="S45" s="127" t="str">
        <f t="shared" si="3"/>
        <v> </v>
      </c>
    </row>
    <row r="46" spans="1:19" ht="15" customHeight="1">
      <c r="A46" s="43">
        <v>40</v>
      </c>
      <c r="B46" s="44"/>
      <c r="C46" s="430"/>
      <c r="D46" s="430"/>
      <c r="E46" s="430"/>
      <c r="F46" s="430"/>
      <c r="G46" s="430"/>
      <c r="H46" s="430"/>
      <c r="I46" s="45" t="str">
        <f>'1. Sınav'!AT45</f>
        <v> </v>
      </c>
      <c r="J46" s="45" t="str">
        <f>'2. Sınav'!AT45</f>
        <v> </v>
      </c>
      <c r="K46" s="45" t="str">
        <f>'3. Sınav'!AT45</f>
        <v> </v>
      </c>
      <c r="L46" s="140"/>
      <c r="M46" s="140"/>
      <c r="N46" s="140"/>
      <c r="O46" s="141"/>
      <c r="P46" s="46" t="str">
        <f t="shared" si="0"/>
        <v> </v>
      </c>
      <c r="Q46" s="47" t="str">
        <f t="shared" si="1"/>
        <v> </v>
      </c>
      <c r="R46" s="47"/>
      <c r="S46" s="127" t="str">
        <f t="shared" si="3"/>
        <v> </v>
      </c>
    </row>
    <row r="47" spans="1:19" ht="24" customHeight="1">
      <c r="A47" s="465" t="s">
        <v>75</v>
      </c>
      <c r="B47" s="466"/>
      <c r="C47" s="466"/>
      <c r="D47" s="466"/>
      <c r="E47" s="466"/>
      <c r="F47" s="466"/>
      <c r="G47" s="466"/>
      <c r="H47" s="466"/>
      <c r="I47" s="48" t="s">
        <v>72</v>
      </c>
      <c r="J47" s="48" t="s">
        <v>73</v>
      </c>
      <c r="K47" s="48" t="s">
        <v>74</v>
      </c>
      <c r="L47" s="150" t="s">
        <v>90</v>
      </c>
      <c r="M47" s="150" t="s">
        <v>91</v>
      </c>
      <c r="N47" s="150" t="s">
        <v>92</v>
      </c>
      <c r="O47" s="150" t="s">
        <v>93</v>
      </c>
      <c r="P47" s="151" t="s">
        <v>69</v>
      </c>
      <c r="Q47" s="152" t="s">
        <v>71</v>
      </c>
      <c r="R47" s="175"/>
      <c r="S47" s="481"/>
    </row>
    <row r="48" spans="1:19" ht="15" customHeight="1">
      <c r="A48" s="467"/>
      <c r="B48" s="468"/>
      <c r="C48" s="468"/>
      <c r="D48" s="468"/>
      <c r="E48" s="468"/>
      <c r="F48" s="468"/>
      <c r="G48" s="468"/>
      <c r="H48" s="468"/>
      <c r="I48" s="128" t="str">
        <f aca="true" t="shared" si="5" ref="I48:Q48">IF(SUM(I7:I46)=0," ",AVERAGE(I7:I46))</f>
        <v> </v>
      </c>
      <c r="J48" s="128">
        <f t="shared" si="5"/>
        <v>20</v>
      </c>
      <c r="K48" s="128" t="str">
        <f t="shared" si="5"/>
        <v> </v>
      </c>
      <c r="L48" s="128" t="str">
        <f t="shared" si="5"/>
        <v> </v>
      </c>
      <c r="M48" s="128" t="str">
        <f t="shared" si="5"/>
        <v> </v>
      </c>
      <c r="N48" s="128" t="str">
        <f t="shared" si="5"/>
        <v> </v>
      </c>
      <c r="O48" s="128" t="str">
        <f t="shared" si="5"/>
        <v> </v>
      </c>
      <c r="P48" s="128">
        <f t="shared" si="5"/>
        <v>20</v>
      </c>
      <c r="Q48" s="129">
        <f t="shared" si="5"/>
        <v>1</v>
      </c>
      <c r="R48" s="176"/>
      <c r="S48" s="482"/>
    </row>
    <row r="49" ht="15" customHeight="1"/>
    <row r="50" spans="1:19" ht="15" customHeight="1">
      <c r="A50" s="460" t="s">
        <v>76</v>
      </c>
      <c r="B50" s="461"/>
      <c r="C50" s="461"/>
      <c r="D50" s="461"/>
      <c r="E50" s="461"/>
      <c r="F50" s="461"/>
      <c r="G50" s="461"/>
      <c r="H50" s="462"/>
      <c r="I50" s="444" t="s">
        <v>79</v>
      </c>
      <c r="J50" s="445"/>
      <c r="K50" s="445"/>
      <c r="L50" s="445"/>
      <c r="M50" s="445"/>
      <c r="N50" s="445"/>
      <c r="O50" s="442" t="s">
        <v>81</v>
      </c>
      <c r="P50" s="443"/>
      <c r="Q50" s="443"/>
      <c r="R50" s="443"/>
      <c r="S50" s="443"/>
    </row>
    <row r="51" spans="1:19" ht="15" customHeight="1">
      <c r="A51" s="428" t="s">
        <v>36</v>
      </c>
      <c r="B51" s="336"/>
      <c r="C51" s="429"/>
      <c r="D51" s="174" t="s">
        <v>102</v>
      </c>
      <c r="E51" s="131">
        <f>IF(COUNTIF(Q7:Q46," ")=ROWS(Q7:Q46)," ",COUNTIF(Q7:Q46,5))</f>
        <v>0</v>
      </c>
      <c r="F51" s="132" t="str">
        <f aca="true" t="shared" si="6" ref="F51:F57">IF(E51&lt;&gt;" ","KİŞİ"," ")</f>
        <v>KİŞİ</v>
      </c>
      <c r="G51" s="133" t="str">
        <f aca="true" t="shared" si="7" ref="G51:G56">IF(E51=" "," ","%")</f>
        <v>%</v>
      </c>
      <c r="H51" s="134">
        <f aca="true" t="shared" si="8" ref="H51:H56">IF(E51=" "," ",100*E51/$E$57)</f>
        <v>0</v>
      </c>
      <c r="I51" s="444"/>
      <c r="J51" s="445"/>
      <c r="K51" s="445"/>
      <c r="L51" s="445"/>
      <c r="M51" s="445"/>
      <c r="N51" s="445"/>
      <c r="O51" s="443"/>
      <c r="P51" s="443"/>
      <c r="Q51" s="443"/>
      <c r="R51" s="443"/>
      <c r="S51" s="443"/>
    </row>
    <row r="52" spans="1:14" ht="15" customHeight="1">
      <c r="A52" s="428" t="s">
        <v>39</v>
      </c>
      <c r="B52" s="336"/>
      <c r="C52" s="429"/>
      <c r="D52" s="174" t="s">
        <v>103</v>
      </c>
      <c r="E52" s="131">
        <f>IF(COUNTIF(Q7:Q46," ")=ROWS(Q7:Q46)," ",COUNTIF(Q7:Q46,4))</f>
        <v>0</v>
      </c>
      <c r="F52" s="132" t="str">
        <f t="shared" si="6"/>
        <v>KİŞİ</v>
      </c>
      <c r="G52" s="133" t="str">
        <f t="shared" si="7"/>
        <v>%</v>
      </c>
      <c r="H52" s="134">
        <f t="shared" si="8"/>
        <v>0</v>
      </c>
      <c r="I52" s="463"/>
      <c r="J52" s="463"/>
      <c r="K52" s="135"/>
      <c r="L52" s="464"/>
      <c r="M52" s="464"/>
      <c r="N52" s="464"/>
    </row>
    <row r="53" spans="1:14" ht="15" customHeight="1">
      <c r="A53" s="428" t="s">
        <v>94</v>
      </c>
      <c r="B53" s="336"/>
      <c r="C53" s="429"/>
      <c r="D53" s="174" t="s">
        <v>104</v>
      </c>
      <c r="E53" s="131">
        <f>IF(COUNTIF(Q7:Q46," ")=ROWS(Q7:Q46)," ",COUNTIF(Q7:Q46,3))</f>
        <v>0</v>
      </c>
      <c r="F53" s="132" t="str">
        <f t="shared" si="6"/>
        <v>KİŞİ</v>
      </c>
      <c r="G53" s="133" t="str">
        <f t="shared" si="7"/>
        <v>%</v>
      </c>
      <c r="H53" s="134">
        <f t="shared" si="8"/>
        <v>0</v>
      </c>
      <c r="I53" s="463"/>
      <c r="J53" s="463"/>
      <c r="K53" s="135"/>
      <c r="L53" s="464"/>
      <c r="M53" s="464"/>
      <c r="N53" s="464"/>
    </row>
    <row r="54" spans="1:14" ht="15" customHeight="1">
      <c r="A54" s="428" t="s">
        <v>96</v>
      </c>
      <c r="B54" s="336"/>
      <c r="C54" s="429"/>
      <c r="D54" s="174" t="s">
        <v>105</v>
      </c>
      <c r="E54" s="131">
        <f>IF(COUNTIF(Q7:Q46," ")=ROWS(Q7:Q46)," ",COUNTIF(Q7:Q46,2))</f>
        <v>0</v>
      </c>
      <c r="F54" s="132" t="str">
        <f t="shared" si="6"/>
        <v>KİŞİ</v>
      </c>
      <c r="G54" s="133" t="str">
        <f t="shared" si="7"/>
        <v>%</v>
      </c>
      <c r="H54" s="134">
        <f t="shared" si="8"/>
        <v>0</v>
      </c>
      <c r="I54" s="463"/>
      <c r="J54" s="463"/>
      <c r="K54" s="135"/>
      <c r="L54" s="464"/>
      <c r="M54" s="464"/>
      <c r="N54" s="464"/>
    </row>
    <row r="55" spans="1:14" ht="15" customHeight="1">
      <c r="A55" s="428" t="s">
        <v>95</v>
      </c>
      <c r="B55" s="336"/>
      <c r="C55" s="429"/>
      <c r="D55" s="174" t="s">
        <v>106</v>
      </c>
      <c r="E55" s="131">
        <f>IF(COUNTIF(Q7:Q46," ")=ROWS(Q7:Q46)," ",COUNTIF(Q7:Q46,1))</f>
        <v>1</v>
      </c>
      <c r="F55" s="132" t="str">
        <f t="shared" si="6"/>
        <v>KİŞİ</v>
      </c>
      <c r="G55" s="133" t="str">
        <f t="shared" si="7"/>
        <v>%</v>
      </c>
      <c r="H55" s="134">
        <f t="shared" si="8"/>
        <v>100</v>
      </c>
      <c r="I55" s="463"/>
      <c r="J55" s="463"/>
      <c r="K55" s="135"/>
      <c r="L55" s="464"/>
      <c r="M55" s="464"/>
      <c r="N55" s="464"/>
    </row>
    <row r="56" spans="1:14" ht="15" customHeight="1">
      <c r="A56" s="357"/>
      <c r="B56" s="357"/>
      <c r="C56" s="357"/>
      <c r="D56" s="156"/>
      <c r="E56" s="155">
        <f>IF(COUNTIF(Q7:Q46," ")=ROWS(Q7:Q46)," ",COUNTIF(Q7:Q46,0))</f>
        <v>0</v>
      </c>
      <c r="F56" s="156" t="str">
        <f t="shared" si="6"/>
        <v>KİŞİ</v>
      </c>
      <c r="G56" s="157" t="str">
        <f t="shared" si="7"/>
        <v>%</v>
      </c>
      <c r="H56" s="158">
        <f t="shared" si="8"/>
        <v>0</v>
      </c>
      <c r="I56" s="463"/>
      <c r="J56" s="463"/>
      <c r="K56" s="135"/>
      <c r="L56" s="464"/>
      <c r="M56" s="464"/>
      <c r="N56" s="464"/>
    </row>
    <row r="57" spans="1:14" ht="15" customHeight="1">
      <c r="A57" s="460" t="s">
        <v>38</v>
      </c>
      <c r="B57" s="461"/>
      <c r="C57" s="461"/>
      <c r="D57" s="461"/>
      <c r="E57" s="131">
        <f>IF(SUM(E51:E56)=0," ",SUM(E51:E56))</f>
        <v>1</v>
      </c>
      <c r="F57" s="130" t="str">
        <f t="shared" si="6"/>
        <v>KİŞİ</v>
      </c>
      <c r="G57" s="62"/>
      <c r="H57" s="62"/>
      <c r="I57" s="463"/>
      <c r="J57" s="483"/>
      <c r="K57" s="136"/>
      <c r="L57" s="136"/>
      <c r="M57" s="136"/>
      <c r="N57" s="136"/>
    </row>
    <row r="58" ht="15" customHeight="1"/>
    <row r="59" spans="1:5" ht="15" customHeight="1">
      <c r="A59" s="362" t="s">
        <v>41</v>
      </c>
      <c r="B59" s="362"/>
      <c r="C59" s="362"/>
      <c r="D59" s="486">
        <f>IF(COUNTIF(P7:P46," ")=ROWS(P7:P46)," ",LARGE(P7:P46,1))</f>
        <v>20</v>
      </c>
      <c r="E59" s="342"/>
    </row>
    <row r="60" spans="1:14" ht="15" customHeight="1">
      <c r="A60" s="362" t="s">
        <v>42</v>
      </c>
      <c r="B60" s="362"/>
      <c r="C60" s="362"/>
      <c r="D60" s="486">
        <f>IF(COUNTIF(P7:P46," ")=ROWS(P7:P46)," ",SMALL(P7:P46,1))</f>
        <v>20</v>
      </c>
      <c r="E60" s="342"/>
      <c r="I60" s="446" t="s">
        <v>80</v>
      </c>
      <c r="J60" s="446"/>
      <c r="K60" s="446"/>
      <c r="L60" s="446"/>
      <c r="M60" s="446"/>
      <c r="N60" s="446"/>
    </row>
    <row r="61" spans="1:19" ht="26.25" customHeight="1">
      <c r="A61" s="362" t="s">
        <v>78</v>
      </c>
      <c r="B61" s="362"/>
      <c r="C61" s="362"/>
      <c r="D61" s="486">
        <f>P48</f>
        <v>20</v>
      </c>
      <c r="E61" s="342"/>
      <c r="O61" s="425" t="s">
        <v>47</v>
      </c>
      <c r="P61" s="427"/>
      <c r="Q61" s="425" t="s">
        <v>49</v>
      </c>
      <c r="R61" s="426"/>
      <c r="S61" s="427"/>
    </row>
    <row r="62" spans="15:19" ht="15" customHeight="1">
      <c r="O62" s="441">
        <f ca="1">TODAY()</f>
        <v>45263</v>
      </c>
      <c r="P62" s="437"/>
      <c r="Q62" s="435" t="s">
        <v>119</v>
      </c>
      <c r="R62" s="436"/>
      <c r="S62" s="437"/>
    </row>
    <row r="63" spans="1:19" ht="15" customHeight="1">
      <c r="A63" s="484" t="s">
        <v>44</v>
      </c>
      <c r="B63" s="485"/>
      <c r="C63" s="485"/>
      <c r="D63" s="485"/>
      <c r="E63" s="68">
        <f>IF(COUNTIF(P7:P46," ")=ROWS(P7:P46)," ",SUM(E51:E54))</f>
        <v>0</v>
      </c>
      <c r="F63" s="130" t="str">
        <f>IF(E63&lt;&gt;" ","KİŞİ"," ")</f>
        <v>KİŞİ</v>
      </c>
      <c r="G63" s="68" t="str">
        <f>IF(H63=" "," ","%")</f>
        <v>%</v>
      </c>
      <c r="H63" s="69">
        <f>IF(E63=" "," ",100*E63/E57)</f>
        <v>0</v>
      </c>
      <c r="I63" s="478"/>
      <c r="J63" s="478"/>
      <c r="K63" s="479"/>
      <c r="O63" s="438">
        <f>'K. Bilgiler'!H18</f>
        <v>0</v>
      </c>
      <c r="P63" s="440"/>
      <c r="Q63" s="438" t="str">
        <f>'K. Bilgiler'!H22</f>
        <v>Hüseyin LAPANTA</v>
      </c>
      <c r="R63" s="439"/>
      <c r="S63" s="440"/>
    </row>
    <row r="64" spans="1:19" ht="15" customHeight="1">
      <c r="A64" s="484" t="s">
        <v>45</v>
      </c>
      <c r="B64" s="485"/>
      <c r="C64" s="485"/>
      <c r="D64" s="485"/>
      <c r="E64" s="68">
        <f>IF(COUNTIF(P7:P46," ")=ROWS(P7:P46)," ",SUM(E55:E56))</f>
        <v>1</v>
      </c>
      <c r="F64" s="130" t="str">
        <f>IF(E64&lt;&gt;" ","KİŞİ"," ")</f>
        <v>KİŞİ</v>
      </c>
      <c r="G64" s="68" t="str">
        <f>IF(H64=" "," ","%")</f>
        <v>%</v>
      </c>
      <c r="H64" s="69">
        <f>IF(E64=" "," ",100*E64/E57)</f>
        <v>100</v>
      </c>
      <c r="I64" s="478"/>
      <c r="J64" s="478"/>
      <c r="K64" s="479"/>
      <c r="O64" s="431">
        <f>'K. Bilgiler'!H20</f>
        <v>0</v>
      </c>
      <c r="P64" s="432"/>
      <c r="Q64" s="438" t="s">
        <v>50</v>
      </c>
      <c r="R64" s="439"/>
      <c r="S64" s="440"/>
    </row>
    <row r="65" spans="15:19" ht="15" customHeight="1">
      <c r="O65" s="433"/>
      <c r="P65" s="434"/>
      <c r="Q65" s="137"/>
      <c r="R65" s="177"/>
      <c r="S65" s="138"/>
    </row>
    <row r="74" spans="20:21" ht="12.75">
      <c r="T74" s="139"/>
      <c r="U74" s="139"/>
    </row>
  </sheetData>
  <sheetProtection selectLockedCells="1"/>
  <mergeCells count="100"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C16:H16"/>
    <mergeCell ref="C23:H23"/>
    <mergeCell ref="C24:H24"/>
    <mergeCell ref="C21:H21"/>
    <mergeCell ref="C19:H19"/>
    <mergeCell ref="C20:H20"/>
    <mergeCell ref="C17:H17"/>
    <mergeCell ref="C18:H18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 A46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B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 O62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pc</cp:lastModifiedBy>
  <cp:lastPrinted>2023-11-24T08:48:25Z</cp:lastPrinted>
  <dcterms:created xsi:type="dcterms:W3CDTF">2009-10-07T21:21:08Z</dcterms:created>
  <dcterms:modified xsi:type="dcterms:W3CDTF">2023-12-03T11:37:45Z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